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ukko" sheetId="1" r:id="rId1"/>
    <sheet name="Kuvaajat" sheetId="2" r:id="rId2"/>
  </sheets>
  <calcPr calcId="145621"/>
</workbook>
</file>

<file path=xl/calcChain.xml><?xml version="1.0" encoding="utf-8"?>
<calcChain xmlns="http://schemas.openxmlformats.org/spreadsheetml/2006/main">
  <c r="BD15" i="1" l="1"/>
  <c r="BC15" i="1"/>
  <c r="BB15" i="1"/>
  <c r="BA15" i="1"/>
  <c r="AZ15" i="1"/>
  <c r="AY15" i="1"/>
  <c r="AV15" i="1"/>
  <c r="AU15" i="1"/>
  <c r="AT15" i="1"/>
  <c r="AS15" i="1"/>
  <c r="AR15" i="1"/>
  <c r="AQ15" i="1"/>
  <c r="AN15" i="1"/>
  <c r="AM15" i="1"/>
  <c r="AL15" i="1"/>
  <c r="AK15" i="1"/>
  <c r="AJ15" i="1"/>
  <c r="AI15" i="1"/>
  <c r="AF15" i="1"/>
  <c r="AE15" i="1"/>
  <c r="AD15" i="1"/>
  <c r="AC15" i="1"/>
  <c r="AB15" i="1"/>
  <c r="AA15" i="1"/>
  <c r="X15" i="1"/>
  <c r="W15" i="1"/>
  <c r="V15" i="1"/>
  <c r="U15" i="1"/>
  <c r="T15" i="1"/>
  <c r="S15" i="1"/>
  <c r="P15" i="1"/>
  <c r="O15" i="1"/>
  <c r="N15" i="1"/>
  <c r="M15" i="1"/>
  <c r="L15" i="1"/>
  <c r="K15" i="1"/>
  <c r="H15" i="1"/>
  <c r="G15" i="1"/>
  <c r="F15" i="1"/>
  <c r="E15" i="1"/>
  <c r="D15" i="1"/>
  <c r="C15" i="1"/>
  <c r="J15" i="1" l="1"/>
  <c r="I15" i="1"/>
  <c r="R15" i="1"/>
  <c r="Q15" i="1"/>
  <c r="Z15" i="1"/>
  <c r="Y15" i="1"/>
  <c r="AH15" i="1"/>
  <c r="AG15" i="1"/>
  <c r="AP15" i="1"/>
  <c r="AO15" i="1"/>
  <c r="AX15" i="1"/>
  <c r="AW15" i="1"/>
  <c r="BF15" i="1"/>
  <c r="BE15" i="1"/>
  <c r="BE14" i="1" l="1"/>
  <c r="BE13" i="1"/>
  <c r="BE12" i="1"/>
  <c r="BE11" i="1"/>
  <c r="BE10" i="1"/>
  <c r="BE9" i="1"/>
  <c r="BE8" i="1"/>
  <c r="BE7" i="1"/>
  <c r="BE6" i="1"/>
  <c r="BE5" i="1"/>
  <c r="BE4" i="1"/>
  <c r="BE3" i="1"/>
  <c r="BF3" i="1"/>
  <c r="AX14" i="1"/>
  <c r="AX13" i="1"/>
  <c r="AX12" i="1"/>
  <c r="AX11" i="1"/>
  <c r="AX10" i="1"/>
  <c r="AX9" i="1"/>
  <c r="AX8" i="1"/>
  <c r="AX7" i="1"/>
  <c r="AX6" i="1"/>
  <c r="AX5" i="1"/>
  <c r="AX4" i="1"/>
  <c r="AX3" i="1"/>
  <c r="AP14" i="1"/>
  <c r="AP13" i="1"/>
  <c r="AP12" i="1"/>
  <c r="AP11" i="1"/>
  <c r="AP10" i="1"/>
  <c r="AP9" i="1"/>
  <c r="AP8" i="1"/>
  <c r="AP7" i="1"/>
  <c r="AP6" i="1"/>
  <c r="AP5" i="1"/>
  <c r="AP4" i="1"/>
  <c r="AP3" i="1"/>
  <c r="AH14" i="1"/>
  <c r="AH13" i="1"/>
  <c r="AH12" i="1"/>
  <c r="AH11" i="1"/>
  <c r="AH10" i="1"/>
  <c r="AH9" i="1"/>
  <c r="AH8" i="1"/>
  <c r="AH7" i="1"/>
  <c r="AH6" i="1"/>
  <c r="AH5" i="1"/>
  <c r="AH4" i="1"/>
  <c r="AH3" i="1"/>
  <c r="Z14" i="1"/>
  <c r="Z13" i="1"/>
  <c r="Z12" i="1"/>
  <c r="Z11" i="1"/>
  <c r="Z10" i="1"/>
  <c r="Z9" i="1"/>
  <c r="Z8" i="1"/>
  <c r="Z7" i="1"/>
  <c r="Z6" i="1"/>
  <c r="Z5" i="1"/>
  <c r="Z4" i="1"/>
  <c r="Z3" i="1"/>
  <c r="R14" i="1"/>
  <c r="R13" i="1"/>
  <c r="R12" i="1"/>
  <c r="R11" i="1"/>
  <c r="R10" i="1"/>
  <c r="R9" i="1"/>
  <c r="R8" i="1"/>
  <c r="R7" i="1"/>
  <c r="R6" i="1"/>
  <c r="R5" i="1"/>
  <c r="R4" i="1"/>
  <c r="R3" i="1"/>
  <c r="I3" i="1"/>
  <c r="J14" i="1"/>
  <c r="J13" i="1"/>
  <c r="J12" i="1"/>
  <c r="J11" i="1"/>
  <c r="J10" i="1"/>
  <c r="J9" i="1"/>
  <c r="J8" i="1"/>
  <c r="J7" i="1"/>
  <c r="J6" i="1"/>
  <c r="J5" i="1"/>
  <c r="J4" i="1"/>
  <c r="J3" i="1"/>
  <c r="AW4" i="1"/>
  <c r="BF4" i="1" l="1"/>
  <c r="BF5" i="1"/>
  <c r="BF6" i="1"/>
  <c r="BF7" i="1"/>
  <c r="BF8" i="1"/>
  <c r="BF9" i="1"/>
  <c r="BF10" i="1"/>
  <c r="BF11" i="1"/>
  <c r="BF12" i="1"/>
  <c r="BF13" i="1"/>
  <c r="BF14" i="1"/>
  <c r="BD16" i="1"/>
  <c r="BE16" i="1" s="1"/>
  <c r="AN16" i="1"/>
  <c r="AV16" i="1"/>
  <c r="AW14" i="1"/>
  <c r="AW13" i="1"/>
  <c r="AW12" i="1"/>
  <c r="AW11" i="1"/>
  <c r="AW10" i="1"/>
  <c r="AW9" i="1"/>
  <c r="AW8" i="1"/>
  <c r="AW7" i="1"/>
  <c r="AW6" i="1"/>
  <c r="AW5" i="1"/>
  <c r="AW3" i="1"/>
  <c r="AO14" i="1"/>
  <c r="AO13" i="1"/>
  <c r="AO12" i="1"/>
  <c r="AO11" i="1"/>
  <c r="AO10" i="1"/>
  <c r="AO9" i="1"/>
  <c r="AO8" i="1"/>
  <c r="AO7" i="1"/>
  <c r="AO6" i="1"/>
  <c r="AO5" i="1"/>
  <c r="AO4" i="1"/>
  <c r="AO3" i="1"/>
  <c r="AG14" i="1"/>
  <c r="AG13" i="1"/>
  <c r="AG12" i="1"/>
  <c r="AG11" i="1"/>
  <c r="AG10" i="1"/>
  <c r="AG9" i="1"/>
  <c r="AG8" i="1"/>
  <c r="AG7" i="1"/>
  <c r="AG6" i="1"/>
  <c r="AG5" i="1"/>
  <c r="AG4" i="1"/>
  <c r="AG3" i="1"/>
  <c r="AF16" i="1"/>
  <c r="Y14" i="1"/>
  <c r="Y13" i="1"/>
  <c r="Y12" i="1"/>
  <c r="Y11" i="1"/>
  <c r="Y10" i="1"/>
  <c r="Y9" i="1"/>
  <c r="Y8" i="1"/>
  <c r="Y7" i="1"/>
  <c r="Y6" i="1"/>
  <c r="Y5" i="1"/>
  <c r="Y4" i="1"/>
  <c r="Y3" i="1"/>
  <c r="X16" i="1"/>
  <c r="P16" i="1"/>
  <c r="Q14" i="1"/>
  <c r="Q13" i="1"/>
  <c r="Q12" i="1"/>
  <c r="Q11" i="1"/>
  <c r="Q10" i="1"/>
  <c r="Q9" i="1"/>
  <c r="Q8" i="1"/>
  <c r="Q7" i="1"/>
  <c r="Q6" i="1"/>
  <c r="Q5" i="1"/>
  <c r="Q4" i="1"/>
  <c r="Q3" i="1"/>
  <c r="I14" i="1"/>
  <c r="I13" i="1"/>
  <c r="I12" i="1"/>
  <c r="I11" i="1"/>
  <c r="I10" i="1"/>
  <c r="I9" i="1"/>
  <c r="I8" i="1"/>
  <c r="I7" i="1"/>
  <c r="I6" i="1"/>
  <c r="I5" i="1"/>
  <c r="I4" i="1"/>
  <c r="H16" i="1"/>
  <c r="Z16" i="1" l="1"/>
  <c r="AX16" i="1"/>
  <c r="AP16" i="1"/>
  <c r="AH16" i="1"/>
  <c r="BF16" i="1"/>
  <c r="J16" i="1"/>
  <c r="R16" i="1"/>
  <c r="BC16" i="1"/>
  <c r="AU16" i="1"/>
  <c r="AW16" i="1" s="1"/>
  <c r="AM16" i="1"/>
  <c r="AO16" i="1" s="1"/>
  <c r="AE16" i="1"/>
  <c r="AG16" i="1" s="1"/>
  <c r="W16" i="1"/>
  <c r="Y16" i="1" s="1"/>
  <c r="O16" i="1"/>
  <c r="Q16" i="1" s="1"/>
  <c r="G16" i="1"/>
  <c r="I16" i="1" s="1"/>
  <c r="BB16" i="1" l="1"/>
  <c r="BA16" i="1"/>
  <c r="AZ16" i="1"/>
  <c r="AY16" i="1"/>
  <c r="AT16" i="1"/>
  <c r="AS16" i="1"/>
  <c r="AR16" i="1"/>
  <c r="AQ16" i="1"/>
  <c r="AL16" i="1"/>
  <c r="AK16" i="1"/>
  <c r="AJ16" i="1"/>
  <c r="AI16" i="1"/>
  <c r="AD16" i="1"/>
  <c r="AC16" i="1"/>
  <c r="AB16" i="1"/>
  <c r="AA16" i="1"/>
  <c r="V16" i="1"/>
  <c r="U16" i="1"/>
  <c r="T16" i="1"/>
  <c r="S16" i="1"/>
  <c r="N16" i="1"/>
  <c r="M16" i="1"/>
  <c r="L16" i="1"/>
  <c r="K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<sst xmlns="http://schemas.openxmlformats.org/spreadsheetml/2006/main" count="40" uniqueCount="28">
  <si>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</si>
  <si>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</si>
  <si>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</si>
  <si>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</si>
  <si>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</si>
  <si>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</si>
  <si>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</si>
  <si>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</si>
  <si>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</si>
  <si>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</si>
  <si>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</si>
  <si>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</si>
  <si>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</si>
  <si>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</si>
  <si>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</si>
  <si>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</si>
  <si>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</si>
  <si>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</si>
  <si>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</si>
  <si>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</si>
  <si>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</si>
  <si>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</si>
  <si>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</si>
  <si>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</si>
  <si>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</si>
  <si>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</si>
  <si>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muutos(%) = muutos vuodesta 2013 vuoteen 2014</t>
  </si>
  <si>
    <t>Kumulatiivinen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</si>
</sst>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0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49" fontId="23" fillId="36" borderId="22" xfId="0" applyNumberFormat="1" applyFont="1" applyFill="1" applyBorder="1" applyAlignment="1">
      <alignment horizontal="left"/>
    </xf>
    <xf numFmtId="164" fontId="23" fillId="36" borderId="22" xfId="0" applyNumberFormat="1" applyFont="1" applyFill="1" applyBorder="1" applyAlignment="1">
      <alignment horizontal="right"/>
    </xf>
    <xf numFmtId="164" fontId="23" fillId="36" borderId="20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Taulukko!$AY$3:$AY$14</c:f>
              <c:numCache>
                <c:formatCode>#,##0.0_ ;[Red]\-#,##0.0\ 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Taulukko!$AZ$3:$AZ$14</c:f>
              <c:numCache>
                <c:formatCode>#,##0.0_ ;[Red]\-#,##0.0\ 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Taulukko!$BA$3:$BA$14</c:f>
              <c:numCache>
                <c:formatCode>#,##0.0_ ;[Red]\-#,##0.0\ 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Taulukko!$BB$3:$BB$14</c:f>
              <c:numCache>
                <c:formatCode>#,##0.0_ ;[Red]\-#,##0.0\ 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Taulukko!$BC$3:$BC$14</c:f>
              <c:numCache>
                <c:formatCode>#,##0.0_ ;[Red]\-#,##0.0\ 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Taulukko!$BD$3:$BD$14</c:f>
              <c:numCache>
                <c:formatCode>#,##0.0_ ;[Red]\-#,##0.0\ 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4869.3462764899996</c:v>
                </c:pt>
                <c:pt idx="4">
                  <c:v>4573.1805976599999</c:v>
                </c:pt>
                <c:pt idx="5">
                  <c:v>4392.2488494899999</c:v>
                </c:pt>
                <c:pt idx="6">
                  <c:v>4746.1873789599995</c:v>
                </c:pt>
                <c:pt idx="7">
                  <c:v>4849.50740296</c:v>
                </c:pt>
                <c:pt idx="8">
                  <c:v>4883.4016624600008</c:v>
                </c:pt>
                <c:pt idx="9">
                  <c:v>4510.3176392200003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15968"/>
        <c:axId val="107738240"/>
      </c:barChart>
      <c:catAx>
        <c:axId val="107715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7738240"/>
        <c:crosses val="autoZero"/>
        <c:auto val="1"/>
        <c:lblAlgn val="ctr"/>
        <c:lblOffset val="100"/>
        <c:noMultiLvlLbl val="0"/>
      </c:catAx>
      <c:valAx>
        <c:axId val="107738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7715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Henkilöasiakkaiden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Taulukko!$C$3:$C$14</c:f>
              <c:numCache>
                <c:formatCode>#,##0.0_ ;[Red]\-#,##0.0\ 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Taulukko!$D$3:$D$14</c:f>
              <c:numCache>
                <c:formatCode>#,##0.0_ ;[Red]\-#,##0.0\ 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Taulukko!$E$3:$E$14</c:f>
              <c:numCache>
                <c:formatCode>#,##0.0_ ;[Red]\-#,##0.0\ 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Taulukko!$F$3:$F$14</c:f>
              <c:numCache>
                <c:formatCode>#,##0.0_ ;[Red]\-#,##0.0\ 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Taulukko!$G$3:$G$14</c:f>
              <c:numCache>
                <c:formatCode>#,##0.0_ ;[Red]\-#,##0.0\ 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Taulukko!$H$3:$H$14</c:f>
              <c:numCache>
                <c:formatCode>#,##0.0_ ;[Red]\-#,##0.0\ 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2520.0949724399998</c:v>
                </c:pt>
                <c:pt idx="4">
                  <c:v>2528.7218926399996</c:v>
                </c:pt>
                <c:pt idx="5">
                  <c:v>2498.6536446300006</c:v>
                </c:pt>
                <c:pt idx="6">
                  <c:v>2811.0624381500002</c:v>
                </c:pt>
                <c:pt idx="7">
                  <c:v>2661.4591454599999</c:v>
                </c:pt>
                <c:pt idx="8">
                  <c:v>2375.8315732800002</c:v>
                </c:pt>
                <c:pt idx="9">
                  <c:v>2437.2634446299999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01696"/>
        <c:axId val="113503232"/>
      </c:barChart>
      <c:catAx>
        <c:axId val="113501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3503232"/>
        <c:crosses val="autoZero"/>
        <c:auto val="1"/>
        <c:lblAlgn val="ctr"/>
        <c:lblOffset val="100"/>
        <c:noMultiLvlLbl val="0"/>
      </c:catAx>
      <c:valAx>
        <c:axId val="113503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3501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Yhteisöjen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Taulukko!$K$3:$K$14</c:f>
              <c:numCache>
                <c:formatCode>#,##0.0_ ;[Red]\-#,##0.0\ 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Taulukko!$L$3:$L$14</c:f>
              <c:numCache>
                <c:formatCode>#,##0.0_ ;[Red]\-#,##0.0\ 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Taulukko!$M$3:$M$14</c:f>
              <c:numCache>
                <c:formatCode>#,##0.0_ ;[Red]\-#,##0.0\ 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Taulukko!$N$3:$N$14</c:f>
              <c:numCache>
                <c:formatCode>#,##0.0_ ;[Red]\-#,##0.0\ 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Taulukko!$O$3:$O$14</c:f>
              <c:numCache>
                <c:formatCode>#,##0.0_ ;[Red]\-#,##0.0\ 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Taulukko!$P$3:$P$14</c:f>
              <c:numCache>
                <c:formatCode>#,##0.0_ ;[Red]\-#,##0.0\ 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774.22832342000004</c:v>
                </c:pt>
                <c:pt idx="4">
                  <c:v>237.14607467000008</c:v>
                </c:pt>
                <c:pt idx="5">
                  <c:v>242.94454277999998</c:v>
                </c:pt>
                <c:pt idx="6">
                  <c:v>295.7371473899999</c:v>
                </c:pt>
                <c:pt idx="7">
                  <c:v>341.84412617999999</c:v>
                </c:pt>
                <c:pt idx="8">
                  <c:v>324.32257327000002</c:v>
                </c:pt>
                <c:pt idx="9">
                  <c:v>460.19679188000003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28192"/>
        <c:axId val="113546368"/>
      </c:barChart>
      <c:catAx>
        <c:axId val="113528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3546368"/>
        <c:crossesAt val="0"/>
        <c:auto val="1"/>
        <c:lblAlgn val="ctr"/>
        <c:lblOffset val="100"/>
        <c:noMultiLvlLbl val="0"/>
      </c:catAx>
      <c:valAx>
        <c:axId val="113546368"/>
        <c:scaling>
          <c:orientation val="minMax"/>
          <c:max val="1500"/>
          <c:min val="-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3528192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Arvonlisäveron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Taulukko!$S$3:$S$14</c:f>
              <c:numCache>
                <c:formatCode>#,##0.0_ ;[Red]\-#,##0.0\ 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Taulukko!$T$3:$T$14</c:f>
              <c:numCache>
                <c:formatCode>#,##0.0_ ;[Red]\-#,##0.0\ 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Taulukko!$U$3:$U$14</c:f>
              <c:numCache>
                <c:formatCode>#,##0.0_ ;[Red]\-#,##0.0\ 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Taulukko!$V$3:$V$14</c:f>
              <c:numCache>
                <c:formatCode>#,##0.0_ ;[Red]\-#,##0.0\ 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Taulukko!$W$3:$W$14</c:f>
              <c:numCache>
                <c:formatCode>#,##0.0_ ;[Red]\-#,##0.0\ 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Taulukko!$X$3:$X$14</c:f>
              <c:numCache>
                <c:formatCode>#,##0.0_ ;[Red]\-#,##0.0\ 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971.37624219999987</c:v>
                </c:pt>
                <c:pt idx="4">
                  <c:v>1117.33148248</c:v>
                </c:pt>
                <c:pt idx="5">
                  <c:v>1148.51921793</c:v>
                </c:pt>
                <c:pt idx="6">
                  <c:v>1230.3723991499996</c:v>
                </c:pt>
                <c:pt idx="7">
                  <c:v>1257.8609653500002</c:v>
                </c:pt>
                <c:pt idx="8">
                  <c:v>1138.82058914</c:v>
                </c:pt>
                <c:pt idx="9">
                  <c:v>1134.70318335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19200"/>
        <c:axId val="123620736"/>
      </c:barChart>
      <c:catAx>
        <c:axId val="123619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23620736"/>
        <c:crossesAt val="0"/>
        <c:auto val="1"/>
        <c:lblAlgn val="ctr"/>
        <c:lblOffset val="100"/>
        <c:noMultiLvlLbl val="0"/>
      </c:catAx>
      <c:valAx>
        <c:axId val="123620736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23619200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499200</xdr:colOff>
      <xdr:row>18</xdr:row>
      <xdr:rowOff>109350</xdr:rowOff>
    </xdr:to>
    <xdr:graphicFrame macro="">
      <xdr:nvGraphicFramePr>
        <xdr:cNvPr id="8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85724</xdr:rowOff>
    </xdr:from>
    <xdr:to>
      <xdr:col>13</xdr:col>
      <xdr:colOff>499200</xdr:colOff>
      <xdr:row>38</xdr:row>
      <xdr:rowOff>109349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85723</xdr:rowOff>
    </xdr:from>
    <xdr:to>
      <xdr:col>13</xdr:col>
      <xdr:colOff>499200</xdr:colOff>
      <xdr:row>58</xdr:row>
      <xdr:rowOff>109348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</xdr:rowOff>
    </xdr:from>
    <xdr:to>
      <xdr:col>13</xdr:col>
      <xdr:colOff>499200</xdr:colOff>
      <xdr:row>78</xdr:row>
      <xdr:rowOff>109351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352425</xdr:colOff>
      <xdr:row>57</xdr:row>
      <xdr:rowOff>0</xdr:rowOff>
    </xdr:from>
    <xdr:to>
      <xdr:col>13</xdr:col>
      <xdr:colOff>55245</xdr:colOff>
      <xdr:row>58</xdr:row>
      <xdr:rowOff>78127</xdr:rowOff>
    </xdr:to>
    <xdr:pic>
      <xdr:nvPicPr>
        <xdr:cNvPr id="12" name="Kuva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9077325"/>
          <a:ext cx="7627620" cy="240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3" sqref="A23"/>
    </sheetView>
  </sheetViews>
  <sheetFormatPr defaultRowHeight="12.75" x14ac:dyDescent="0.2"/>
  <cols>
    <col min="1" max="1" width="5.7109375" customWidth="1"/>
    <col min="2" max="2" width="14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8" width="10.7109375" customWidth="1"/>
  </cols>
  <sheetData>
    <row r="1" spans="1:58" ht="17.25" x14ac:dyDescent="0.3">
      <c r="A1" s="54"/>
      <c r="B1" s="55"/>
      <c r="C1" s="50" t="s">
        <v>0</v>
      </c>
      <c r="D1" s="51"/>
      <c r="E1" s="51"/>
      <c r="F1" s="51"/>
      <c r="G1" s="51"/>
      <c r="H1" s="51"/>
      <c r="I1" s="51"/>
      <c r="J1" s="52"/>
      <c r="K1" s="50" t="s">
        <v>1</v>
      </c>
      <c r="L1" s="51"/>
      <c r="M1" s="51"/>
      <c r="N1" s="51"/>
      <c r="O1" s="51"/>
      <c r="P1" s="51"/>
      <c r="Q1" s="51"/>
      <c r="R1" s="52"/>
      <c r="S1" s="50" t="s">
        <v>25</v>
      </c>
      <c r="T1" s="51"/>
      <c r="U1" s="51"/>
      <c r="V1" s="51"/>
      <c r="W1" s="51"/>
      <c r="X1" s="51"/>
      <c r="Y1" s="51"/>
      <c r="Z1" s="52"/>
      <c r="AA1" s="50" t="s">
        <v>2</v>
      </c>
      <c r="AB1" s="51"/>
      <c r="AC1" s="51"/>
      <c r="AD1" s="51"/>
      <c r="AE1" s="51"/>
      <c r="AF1" s="51"/>
      <c r="AG1" s="51"/>
      <c r="AH1" s="52"/>
      <c r="AI1" s="50" t="s">
        <v>3</v>
      </c>
      <c r="AJ1" s="51"/>
      <c r="AK1" s="51"/>
      <c r="AL1" s="51"/>
      <c r="AM1" s="51"/>
      <c r="AN1" s="51"/>
      <c r="AO1" s="51"/>
      <c r="AP1" s="52"/>
      <c r="AQ1" s="50" t="s">
        <v>4</v>
      </c>
      <c r="AR1" s="51"/>
      <c r="AS1" s="51"/>
      <c r="AT1" s="51"/>
      <c r="AU1" s="51"/>
      <c r="AV1" s="51"/>
      <c r="AW1" s="51"/>
      <c r="AX1" s="52"/>
      <c r="AY1" s="50" t="s">
        <v>5</v>
      </c>
      <c r="AZ1" s="51"/>
      <c r="BA1" s="51"/>
      <c r="BB1" s="51"/>
      <c r="BC1" s="51"/>
      <c r="BD1" s="51"/>
      <c r="BE1" s="51"/>
      <c r="BF1" s="52"/>
    </row>
    <row r="2" spans="1:58" ht="17.45" customHeight="1" x14ac:dyDescent="0.25">
      <c r="A2" s="54"/>
      <c r="B2" s="55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5" t="s">
        <v>6</v>
      </c>
      <c r="J2" s="37" t="s">
        <v>22</v>
      </c>
      <c r="K2" s="33">
        <v>2009</v>
      </c>
      <c r="L2" s="34">
        <v>2010</v>
      </c>
      <c r="M2" s="35">
        <v>2011</v>
      </c>
      <c r="N2" s="35">
        <v>2012</v>
      </c>
      <c r="O2" s="36">
        <v>2013</v>
      </c>
      <c r="P2" s="36">
        <v>2014</v>
      </c>
      <c r="Q2" s="35" t="s">
        <v>6</v>
      </c>
      <c r="R2" s="37" t="s">
        <v>22</v>
      </c>
      <c r="S2" s="33">
        <v>2009</v>
      </c>
      <c r="T2" s="34">
        <v>2010</v>
      </c>
      <c r="U2" s="35">
        <v>2011</v>
      </c>
      <c r="V2" s="35">
        <v>2012</v>
      </c>
      <c r="W2" s="36">
        <v>2013</v>
      </c>
      <c r="X2" s="36">
        <v>2014</v>
      </c>
      <c r="Y2" s="35" t="s">
        <v>6</v>
      </c>
      <c r="Z2" s="37" t="s">
        <v>22</v>
      </c>
      <c r="AA2" s="33">
        <v>2009</v>
      </c>
      <c r="AB2" s="34">
        <v>2010</v>
      </c>
      <c r="AC2" s="35">
        <v>2011</v>
      </c>
      <c r="AD2" s="35">
        <v>2012</v>
      </c>
      <c r="AE2" s="36">
        <v>2013</v>
      </c>
      <c r="AF2" s="36">
        <v>2014</v>
      </c>
      <c r="AG2" s="35" t="s">
        <v>6</v>
      </c>
      <c r="AH2" s="37" t="s">
        <v>22</v>
      </c>
      <c r="AI2" s="33">
        <v>2009</v>
      </c>
      <c r="AJ2" s="34">
        <v>2010</v>
      </c>
      <c r="AK2" s="35">
        <v>2011</v>
      </c>
      <c r="AL2" s="35">
        <v>2012</v>
      </c>
      <c r="AM2" s="36">
        <v>2013</v>
      </c>
      <c r="AN2" s="36">
        <v>2014</v>
      </c>
      <c r="AO2" s="35" t="s">
        <v>6</v>
      </c>
      <c r="AP2" s="37" t="s">
        <v>22</v>
      </c>
      <c r="AQ2" s="33">
        <v>2009</v>
      </c>
      <c r="AR2" s="34">
        <v>2010</v>
      </c>
      <c r="AS2" s="35">
        <v>2011</v>
      </c>
      <c r="AT2" s="35">
        <v>2012</v>
      </c>
      <c r="AU2" s="36">
        <v>2013</v>
      </c>
      <c r="AV2" s="36">
        <v>2014</v>
      </c>
      <c r="AW2" s="35" t="s">
        <v>6</v>
      </c>
      <c r="AX2" s="37" t="s">
        <v>22</v>
      </c>
      <c r="AY2" s="33">
        <v>2009</v>
      </c>
      <c r="AZ2" s="34">
        <v>2010</v>
      </c>
      <c r="BA2" s="35">
        <v>2011</v>
      </c>
      <c r="BB2" s="35">
        <v>2012</v>
      </c>
      <c r="BC2" s="36">
        <v>2013</v>
      </c>
      <c r="BD2" s="36">
        <v>2014</v>
      </c>
      <c r="BE2" s="35" t="s">
        <v>6</v>
      </c>
      <c r="BF2" s="37" t="s">
        <v>22</v>
      </c>
    </row>
    <row r="3" spans="1:58" ht="15.75" x14ac:dyDescent="0.25">
      <c r="A3" s="53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f>IF(H3=0,"",IF(G3&lt;0,(H3-G3)/-G3*100,(H3-G3)/G3*100))</f>
        <v>12.545754508646381</v>
      </c>
      <c r="J3" s="10">
        <f>IF(OR($BD3="",H3=""),"",H3/$BD3*100)</f>
        <v>60.151209398515682</v>
      </c>
      <c r="K3" s="8">
        <v>464.89875952</v>
      </c>
      <c r="L3" s="9">
        <v>378.85970197000006</v>
      </c>
      <c r="M3" s="9">
        <v>341.98713978000006</v>
      </c>
      <c r="N3" s="9">
        <v>401.62684217000003</v>
      </c>
      <c r="O3" s="29">
        <v>384.48509044000002</v>
      </c>
      <c r="P3" s="29">
        <v>352.77227319000008</v>
      </c>
      <c r="Q3" s="29">
        <f t="shared" ref="Q3:Q16" si="0">IF(P3=0,"",IF(O3&lt;0,(P3-O3)/-O3*100,(P3-O3)/O3*100))</f>
        <v>-8.2481266604403789</v>
      </c>
      <c r="R3" s="10">
        <f>IF(OR($BD3="",P3=""),"",P3/$BD3*100)</f>
        <v>7.2592703673027312</v>
      </c>
      <c r="S3" s="8">
        <v>858.93358428999989</v>
      </c>
      <c r="T3" s="9">
        <v>929.36929419000023</v>
      </c>
      <c r="U3" s="9">
        <v>989.97933301000012</v>
      </c>
      <c r="V3" s="9">
        <v>1030.64137205</v>
      </c>
      <c r="W3" s="29">
        <v>1096.0748073300001</v>
      </c>
      <c r="X3" s="29">
        <v>1182.96272011</v>
      </c>
      <c r="Y3" s="29">
        <f t="shared" ref="Y3:Y16" si="1">IF(X3=0,"",IF(W3&lt;0,(X3-W3)/-W3*100,(X3-W3)/W3*100))</f>
        <v>7.9271881991025568</v>
      </c>
      <c r="Z3" s="10">
        <f>IF(OR($BD3="",X3=""),"",X3/$BD3*100)</f>
        <v>24.342747070411718</v>
      </c>
      <c r="AA3" s="8">
        <v>205.90540582</v>
      </c>
      <c r="AB3" s="9">
        <v>157.49099699000001</v>
      </c>
      <c r="AC3" s="9">
        <v>137.43609723999998</v>
      </c>
      <c r="AD3" s="9">
        <v>135.96510527000001</v>
      </c>
      <c r="AE3" s="29">
        <v>137.42761898999998</v>
      </c>
      <c r="AF3" s="29">
        <v>133.65662295999999</v>
      </c>
      <c r="AG3" s="29">
        <f t="shared" ref="AG3:AG16" si="2">IF(AF3=0,"",IF(AE3&lt;0,(AF3-AE3)/-AE3*100,(AF3-AE3)/AE3*100))</f>
        <v>-2.7439870221970382</v>
      </c>
      <c r="AH3" s="10">
        <f>IF(OR($BD3="",AF3=""),"",AF3/$BD3*100)</f>
        <v>2.7503566356665274</v>
      </c>
      <c r="AI3" s="8">
        <v>1.4627967999999998</v>
      </c>
      <c r="AJ3" s="9">
        <v>0.50953254000000003</v>
      </c>
      <c r="AK3" s="9">
        <v>1.6949432399999997</v>
      </c>
      <c r="AL3" s="9">
        <v>1.4469982600000002</v>
      </c>
      <c r="AM3" s="29">
        <v>3.2959514000000003</v>
      </c>
      <c r="AN3" s="29">
        <v>2.4642323299999997</v>
      </c>
      <c r="AO3" s="29">
        <f t="shared" ref="AO3:AO16" si="3">IF(AN3=0,"",IF(AM3&lt;0,(AN3-AM3)/-AM3*100,(AN3-AM3)/AM3*100))</f>
        <v>-25.234567172319366</v>
      </c>
      <c r="AP3" s="10">
        <f>IF(OR($BD3="",AN3=""),"",AN3/$BD3*100)</f>
        <v>5.0708431730074645E-2</v>
      </c>
      <c r="AQ3" s="8">
        <v>292.41439118</v>
      </c>
      <c r="AR3" s="9">
        <v>186.49394439</v>
      </c>
      <c r="AS3" s="9">
        <v>213.91801751000003</v>
      </c>
      <c r="AT3" s="9">
        <v>250.12439319999999</v>
      </c>
      <c r="AU3" s="29">
        <v>240.02276999999998</v>
      </c>
      <c r="AV3" s="29">
        <v>264.64020859999999</v>
      </c>
      <c r="AW3" s="29">
        <f t="shared" ref="AW3:AW16" si="4">IF(AV3=0,"",IF(AU3&lt;0,(AV3-AU3)/-AU3*100,(AV3-AU3)/AU3*100))</f>
        <v>10.256293017533302</v>
      </c>
      <c r="AX3" s="10">
        <f>IF(OR($BD3="",AV3=""),"",AV3/$BD3*100)</f>
        <v>5.4457080963732887</v>
      </c>
      <c r="AY3" s="8">
        <v>4262.1043746099995</v>
      </c>
      <c r="AZ3" s="9">
        <v>3920.5964426700002</v>
      </c>
      <c r="BA3" s="9">
        <v>4254.4571124400009</v>
      </c>
      <c r="BB3" s="9">
        <v>4574.2728643500004</v>
      </c>
      <c r="BC3" s="29">
        <v>4458.5739613999995</v>
      </c>
      <c r="BD3" s="29">
        <v>4859.6106129199989</v>
      </c>
      <c r="BE3" s="29">
        <f>IF(BD3=0,"",IF(BC3&lt;0,(BD3-BC3)/-BC3*100,(BD3-BC3)/BC3*100))</f>
        <v>8.9947291441605515</v>
      </c>
      <c r="BF3" s="10">
        <f>IF(OR($BD3="",BD3=""),"",BD3/$BD3*100)</f>
        <v>100</v>
      </c>
    </row>
    <row r="4" spans="1:58" ht="15.75" x14ac:dyDescent="0.25">
      <c r="A4" s="53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>
        <f t="shared" ref="I4:I16" si="5">IF(H4=0,"",IF(G4&lt;0,(H4-G4)/-G4*100,(H4-G4)/G4*100))</f>
        <v>4.338990105232762</v>
      </c>
      <c r="J4" s="15">
        <f t="shared" ref="J4:J16" si="6">IF(OR($BD4="",H4=""),"",H4/$BD4*100)</f>
        <v>58.121367941303028</v>
      </c>
      <c r="K4" s="12">
        <v>92.021420599999999</v>
      </c>
      <c r="L4" s="13">
        <v>339.04512260999996</v>
      </c>
      <c r="M4" s="14">
        <v>337.07804377000008</v>
      </c>
      <c r="N4" s="14">
        <v>379.40103875</v>
      </c>
      <c r="O4" s="30">
        <v>349.19916996999996</v>
      </c>
      <c r="P4" s="30">
        <v>274.10564334999998</v>
      </c>
      <c r="Q4" s="30">
        <f t="shared" si="0"/>
        <v>-21.504497455263522</v>
      </c>
      <c r="R4" s="15">
        <f t="shared" ref="R4:R16" si="7">IF(OR($BD4="",P4=""),"",P4/$BD4*100)</f>
        <v>5.7911100125385193</v>
      </c>
      <c r="S4" s="12">
        <v>1089.6644672399998</v>
      </c>
      <c r="T4" s="13">
        <v>1313.1505415499996</v>
      </c>
      <c r="U4" s="14">
        <v>1145.4379091699998</v>
      </c>
      <c r="V4" s="14">
        <v>1198.1528723400004</v>
      </c>
      <c r="W4" s="30">
        <v>1230.3303886800002</v>
      </c>
      <c r="X4" s="30">
        <v>1280.0534681500003</v>
      </c>
      <c r="Y4" s="30">
        <f t="shared" si="1"/>
        <v>4.0414412199756482</v>
      </c>
      <c r="Z4" s="15">
        <f t="shared" ref="Z4:Z16" si="8">IF(OR($BD4="",X4=""),"",X4/$BD4*100)</f>
        <v>27.044063615000812</v>
      </c>
      <c r="AA4" s="12">
        <v>196.80568510000003</v>
      </c>
      <c r="AB4" s="13">
        <v>114.11628131000001</v>
      </c>
      <c r="AC4" s="14">
        <v>119.58849584999999</v>
      </c>
      <c r="AD4" s="14">
        <v>128.67019605999999</v>
      </c>
      <c r="AE4" s="30">
        <v>125.08441194000001</v>
      </c>
      <c r="AF4" s="30">
        <v>132.88918236000001</v>
      </c>
      <c r="AG4" s="30">
        <f t="shared" si="2"/>
        <v>6.2396027602094479</v>
      </c>
      <c r="AH4" s="15">
        <f t="shared" ref="AH4:AH16" si="9">IF(OR($BD4="",AF4=""),"",AF4/$BD4*100)</f>
        <v>2.8075885819701907</v>
      </c>
      <c r="AI4" s="12">
        <v>-1.2454650000000012E-2</v>
      </c>
      <c r="AJ4" s="13">
        <v>4.5361799999999897E-2</v>
      </c>
      <c r="AK4" s="14">
        <v>0.55903841999999981</v>
      </c>
      <c r="AL4" s="14">
        <v>0.72434732999999984</v>
      </c>
      <c r="AM4" s="30">
        <v>1.2420402799999999</v>
      </c>
      <c r="AN4" s="30">
        <v>0.85809490000000044</v>
      </c>
      <c r="AO4" s="30">
        <f t="shared" si="3"/>
        <v>-30.91247411074297</v>
      </c>
      <c r="AP4" s="15">
        <f t="shared" ref="AP4:AP16" si="10">IF(OR($BD4="",AN4=""),"",AN4/$BD4*100)</f>
        <v>1.8129221662003564E-2</v>
      </c>
      <c r="AQ4" s="12">
        <v>332.52359708</v>
      </c>
      <c r="AR4" s="13">
        <v>227.50648458000001</v>
      </c>
      <c r="AS4" s="14">
        <v>227.82820428000002</v>
      </c>
      <c r="AT4" s="14">
        <v>258.11810144000003</v>
      </c>
      <c r="AU4" s="30">
        <v>288.72136254999998</v>
      </c>
      <c r="AV4" s="30">
        <v>294.29898434</v>
      </c>
      <c r="AW4" s="30">
        <f>IF(AV4=0,"",IF(AU4&lt;0,(AV4-AU4)/-AU4*100,(AV4-AU4)/AU4*100))</f>
        <v>1.9318355042170134</v>
      </c>
      <c r="AX4" s="15">
        <f t="shared" ref="AX4:AX16" si="11">IF(OR($BD4="",AV4=""),"",AV4/$BD4*100)</f>
        <v>6.2177406275254317</v>
      </c>
      <c r="AY4" s="12">
        <v>4482.6096388899987</v>
      </c>
      <c r="AZ4" s="13">
        <v>4324.27311439</v>
      </c>
      <c r="BA4" s="14">
        <v>4236.5312068200001</v>
      </c>
      <c r="BB4" s="14">
        <v>4556.6828886200001</v>
      </c>
      <c r="BC4" s="30">
        <v>4631.18412696</v>
      </c>
      <c r="BD4" s="30">
        <v>4733.2142327900001</v>
      </c>
      <c r="BE4" s="30">
        <f t="shared" ref="BE4:BE16" si="12">IF(BD4=0,"",IF(BC4&lt;0,(BD4-BC4)/-BC4*100,(BD4-BC4)/BC4*100))</f>
        <v>2.2031105443647023</v>
      </c>
      <c r="BF4" s="15">
        <f t="shared" ref="BF4:BF16" si="13">IF(OR($BD4="",BD4=""),"",BD4/$BD4*100)</f>
        <v>100</v>
      </c>
    </row>
    <row r="5" spans="1:58" ht="15.75" x14ac:dyDescent="0.25">
      <c r="A5" s="53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v>2399.3334739099992</v>
      </c>
      <c r="I5" s="31">
        <f t="shared" si="5"/>
        <v>2.5217894635401703</v>
      </c>
      <c r="J5" s="19">
        <f t="shared" si="6"/>
        <v>55.704204121984347</v>
      </c>
      <c r="K5" s="16">
        <v>261.78266995999996</v>
      </c>
      <c r="L5" s="17">
        <v>253.05742755000003</v>
      </c>
      <c r="M5" s="18">
        <v>210.20293253</v>
      </c>
      <c r="N5" s="18">
        <v>256.28039783999998</v>
      </c>
      <c r="O5" s="31">
        <v>190.94520152000001</v>
      </c>
      <c r="P5" s="31">
        <v>256.15617835</v>
      </c>
      <c r="Q5" s="31">
        <f t="shared" si="0"/>
        <v>34.151670903952855</v>
      </c>
      <c r="R5" s="19">
        <f t="shared" si="7"/>
        <v>5.9470582980959437</v>
      </c>
      <c r="S5" s="16">
        <v>856.12240651000036</v>
      </c>
      <c r="T5" s="17">
        <v>659.77597003999983</v>
      </c>
      <c r="U5" s="18">
        <v>1016.4628738000002</v>
      </c>
      <c r="V5" s="18">
        <v>1160.0673095200002</v>
      </c>
      <c r="W5" s="31">
        <v>1247.4220243800005</v>
      </c>
      <c r="X5" s="31">
        <v>1238.0664297299998</v>
      </c>
      <c r="Y5" s="31">
        <f t="shared" si="1"/>
        <v>-0.74999434571076296</v>
      </c>
      <c r="Z5" s="19">
        <f t="shared" si="8"/>
        <v>28.74360978504118</v>
      </c>
      <c r="AA5" s="16">
        <v>197.65992258000003</v>
      </c>
      <c r="AB5" s="17">
        <v>127.03045422</v>
      </c>
      <c r="AC5" s="18">
        <v>123.8699076</v>
      </c>
      <c r="AD5" s="18">
        <v>131.74415329999999</v>
      </c>
      <c r="AE5" s="31">
        <v>127.24863102</v>
      </c>
      <c r="AF5" s="31">
        <v>133.59453618999999</v>
      </c>
      <c r="AG5" s="31">
        <f t="shared" si="2"/>
        <v>4.9870125274688242</v>
      </c>
      <c r="AH5" s="19">
        <f t="shared" si="9"/>
        <v>3.1016019217130011</v>
      </c>
      <c r="AI5" s="16">
        <v>0.33326208000000013</v>
      </c>
      <c r="AJ5" s="17">
        <v>1.1859837400000002</v>
      </c>
      <c r="AK5" s="18">
        <v>-1.2217482099999999</v>
      </c>
      <c r="AL5" s="18">
        <v>5.7558046600000008</v>
      </c>
      <c r="AM5" s="31">
        <v>7.1262465099999996</v>
      </c>
      <c r="AN5" s="31">
        <v>8.260864650000002</v>
      </c>
      <c r="AO5" s="31">
        <f t="shared" si="3"/>
        <v>15.921679644506185</v>
      </c>
      <c r="AP5" s="19">
        <f t="shared" si="10"/>
        <v>0.19178863450681222</v>
      </c>
      <c r="AQ5" s="16">
        <v>180.47124623000002</v>
      </c>
      <c r="AR5" s="17">
        <v>147.80203223999999</v>
      </c>
      <c r="AS5" s="18">
        <v>173.30573426999999</v>
      </c>
      <c r="AT5" s="18">
        <v>199.80028813000004</v>
      </c>
      <c r="AU5" s="31">
        <v>228.93725533999998</v>
      </c>
      <c r="AV5" s="31">
        <v>271.86390460000001</v>
      </c>
      <c r="AW5" s="31">
        <f t="shared" si="4"/>
        <v>18.750399185247801</v>
      </c>
      <c r="AX5" s="19">
        <f t="shared" si="11"/>
        <v>6.311737238658699</v>
      </c>
      <c r="AY5" s="16">
        <v>3551.2215646600007</v>
      </c>
      <c r="AZ5" s="17">
        <v>3273.1004706799995</v>
      </c>
      <c r="BA5" s="18">
        <v>3667.9108804400012</v>
      </c>
      <c r="BB5" s="18">
        <v>4003.7046833400009</v>
      </c>
      <c r="BC5" s="31">
        <v>4141.9949994400013</v>
      </c>
      <c r="BD5" s="31">
        <v>4307.2753874299997</v>
      </c>
      <c r="BE5" s="31">
        <f t="shared" si="12"/>
        <v>3.9903570142490361</v>
      </c>
      <c r="BF5" s="19">
        <f t="shared" si="13"/>
        <v>100</v>
      </c>
    </row>
    <row r="6" spans="1:58" ht="15.75" x14ac:dyDescent="0.25">
      <c r="A6" s="53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v>2520.0949724399998</v>
      </c>
      <c r="I6" s="30">
        <f t="shared" si="5"/>
        <v>1.1124569056985845</v>
      </c>
      <c r="J6" s="15">
        <f t="shared" si="6"/>
        <v>51.754277254986583</v>
      </c>
      <c r="K6" s="12">
        <v>1059.2013576999998</v>
      </c>
      <c r="L6" s="13">
        <v>1115.6243877799998</v>
      </c>
      <c r="M6" s="14">
        <v>636.43694491999997</v>
      </c>
      <c r="N6" s="14">
        <v>897.20325221999974</v>
      </c>
      <c r="O6" s="30">
        <v>940.93520151000007</v>
      </c>
      <c r="P6" s="30">
        <v>774.22832342000004</v>
      </c>
      <c r="Q6" s="30">
        <f t="shared" si="0"/>
        <v>-17.717147559414411</v>
      </c>
      <c r="R6" s="15">
        <f t="shared" si="7"/>
        <v>15.900046524891872</v>
      </c>
      <c r="S6" s="12">
        <v>501.74339332000011</v>
      </c>
      <c r="T6" s="13">
        <v>554.25524970999982</v>
      </c>
      <c r="U6" s="14">
        <v>821.50587424000014</v>
      </c>
      <c r="V6" s="14">
        <v>848.92620378000026</v>
      </c>
      <c r="W6" s="30">
        <v>959.00128857000016</v>
      </c>
      <c r="X6" s="30">
        <v>971.37624219999987</v>
      </c>
      <c r="Y6" s="30">
        <f t="shared" si="1"/>
        <v>1.2904001045141897</v>
      </c>
      <c r="Z6" s="15">
        <f t="shared" si="8"/>
        <v>19.948801893386868</v>
      </c>
      <c r="AA6" s="12">
        <v>199.96707885999999</v>
      </c>
      <c r="AB6" s="13">
        <v>127.69024372</v>
      </c>
      <c r="AC6" s="14">
        <v>129.67438847</v>
      </c>
      <c r="AD6" s="14">
        <v>137.00846258999999</v>
      </c>
      <c r="AE6" s="30">
        <v>131.56710852000001</v>
      </c>
      <c r="AF6" s="30">
        <v>135.09209523000001</v>
      </c>
      <c r="AG6" s="30">
        <f t="shared" si="2"/>
        <v>2.679230964070447</v>
      </c>
      <c r="AH6" s="15">
        <f t="shared" si="9"/>
        <v>2.7743374071021969</v>
      </c>
      <c r="AI6" s="12">
        <v>0.12988090000000002</v>
      </c>
      <c r="AJ6" s="13">
        <v>-0.44548968000000011</v>
      </c>
      <c r="AK6" s="14">
        <v>-1.3082570100000002</v>
      </c>
      <c r="AL6" s="14">
        <v>5.9577960000000001</v>
      </c>
      <c r="AM6" s="30">
        <v>6.1947621500000007</v>
      </c>
      <c r="AN6" s="30">
        <v>4.5921585099999991</v>
      </c>
      <c r="AO6" s="30">
        <f t="shared" si="3"/>
        <v>-25.870301412621654</v>
      </c>
      <c r="AP6" s="15">
        <f t="shared" si="10"/>
        <v>9.4307495282717757E-2</v>
      </c>
      <c r="AQ6" s="12">
        <v>245.00255920000001</v>
      </c>
      <c r="AR6" s="13">
        <v>212.67221988999998</v>
      </c>
      <c r="AS6" s="14">
        <v>246.45374450000003</v>
      </c>
      <c r="AT6" s="14">
        <v>257.12539550000002</v>
      </c>
      <c r="AU6" s="30">
        <v>407.95134708999996</v>
      </c>
      <c r="AV6" s="30">
        <v>463.96248469</v>
      </c>
      <c r="AW6" s="30">
        <f t="shared" si="4"/>
        <v>13.729857248796677</v>
      </c>
      <c r="AX6" s="15">
        <f t="shared" si="11"/>
        <v>9.5282294243497692</v>
      </c>
      <c r="AY6" s="12">
        <v>4137.1098974899996</v>
      </c>
      <c r="AZ6" s="13">
        <v>4235.2833960099997</v>
      </c>
      <c r="BA6" s="14">
        <v>4118.67679202</v>
      </c>
      <c r="BB6" s="14">
        <v>4521.8525241600009</v>
      </c>
      <c r="BC6" s="30">
        <v>4938.0181553699995</v>
      </c>
      <c r="BD6" s="30">
        <v>4869.3462764899996</v>
      </c>
      <c r="BE6" s="30">
        <f t="shared" si="12"/>
        <v>-1.3906769217792476</v>
      </c>
      <c r="BF6" s="15">
        <f t="shared" si="13"/>
        <v>100</v>
      </c>
    </row>
    <row r="7" spans="1:58" ht="15.75" x14ac:dyDescent="0.25">
      <c r="A7" s="53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v>2528.7218926399996</v>
      </c>
      <c r="I7" s="31">
        <f t="shared" si="5"/>
        <v>4.3410469034855064</v>
      </c>
      <c r="J7" s="19">
        <f t="shared" si="6"/>
        <v>55.294599428981513</v>
      </c>
      <c r="K7" s="16">
        <v>126.16305708999994</v>
      </c>
      <c r="L7" s="17">
        <v>234.75580968</v>
      </c>
      <c r="M7" s="18">
        <v>933.43376408999995</v>
      </c>
      <c r="N7" s="18">
        <v>262.24403430999996</v>
      </c>
      <c r="O7" s="31">
        <v>372.90120232000004</v>
      </c>
      <c r="P7" s="31">
        <v>237.14607467000008</v>
      </c>
      <c r="Q7" s="31">
        <f t="shared" si="0"/>
        <v>-36.405119319916693</v>
      </c>
      <c r="R7" s="19">
        <f t="shared" si="7"/>
        <v>5.1855829789740371</v>
      </c>
      <c r="S7" s="16">
        <v>867.16273528000011</v>
      </c>
      <c r="T7" s="17">
        <v>889.76883359999999</v>
      </c>
      <c r="U7" s="18">
        <v>955.96274791999997</v>
      </c>
      <c r="V7" s="18">
        <v>1083.7414946399999</v>
      </c>
      <c r="W7" s="31">
        <v>1078.37012895</v>
      </c>
      <c r="X7" s="31">
        <v>1117.33148248</v>
      </c>
      <c r="Y7" s="31">
        <f t="shared" si="1"/>
        <v>3.6129852342939377</v>
      </c>
      <c r="Z7" s="19">
        <f t="shared" si="8"/>
        <v>24.432262374499597</v>
      </c>
      <c r="AA7" s="16">
        <v>163.11896521000003</v>
      </c>
      <c r="AB7" s="17">
        <v>131.70399288999999</v>
      </c>
      <c r="AC7" s="18">
        <v>130.23194079000001</v>
      </c>
      <c r="AD7" s="18">
        <v>136.50330019999996</v>
      </c>
      <c r="AE7" s="31">
        <v>133.62683258999999</v>
      </c>
      <c r="AF7" s="31">
        <v>141.68773213999998</v>
      </c>
      <c r="AG7" s="31">
        <f t="shared" si="2"/>
        <v>6.0323958846894259</v>
      </c>
      <c r="AH7" s="19">
        <f t="shared" si="9"/>
        <v>3.0982317254756699</v>
      </c>
      <c r="AI7" s="16">
        <v>-4.1808390000000029E-2</v>
      </c>
      <c r="AJ7" s="17">
        <v>-0.24139083000000006</v>
      </c>
      <c r="AK7" s="18">
        <v>-1.2361392800000002</v>
      </c>
      <c r="AL7" s="18">
        <v>4.1007015800000008</v>
      </c>
      <c r="AM7" s="31">
        <v>3.7829393099999993</v>
      </c>
      <c r="AN7" s="31">
        <v>3.2795228100000005</v>
      </c>
      <c r="AO7" s="31">
        <f t="shared" si="3"/>
        <v>-13.307548938711337</v>
      </c>
      <c r="AP7" s="19">
        <f t="shared" si="10"/>
        <v>7.1712077403592214E-2</v>
      </c>
      <c r="AQ7" s="16">
        <v>381.27088712000011</v>
      </c>
      <c r="AR7" s="17">
        <v>385.16368161000003</v>
      </c>
      <c r="AS7" s="18">
        <v>448.92155005000001</v>
      </c>
      <c r="AT7" s="18">
        <v>478.50227288000002</v>
      </c>
      <c r="AU7" s="31">
        <v>542.00160368000002</v>
      </c>
      <c r="AV7" s="31">
        <v>545.01389291999999</v>
      </c>
      <c r="AW7" s="31">
        <f t="shared" si="4"/>
        <v>0.55577127808249827</v>
      </c>
      <c r="AX7" s="19">
        <f t="shared" si="11"/>
        <v>11.917611414665586</v>
      </c>
      <c r="AY7" s="16">
        <v>3589.2322505199995</v>
      </c>
      <c r="AZ7" s="17">
        <v>3758.24642318</v>
      </c>
      <c r="BA7" s="18">
        <v>4645.0022391599996</v>
      </c>
      <c r="BB7" s="18">
        <v>4229.781089940001</v>
      </c>
      <c r="BC7" s="31">
        <v>4554.1986362800017</v>
      </c>
      <c r="BD7" s="31">
        <v>4573.1805976599999</v>
      </c>
      <c r="BE7" s="31">
        <f t="shared" si="12"/>
        <v>0.41680134961138215</v>
      </c>
      <c r="BF7" s="19">
        <f t="shared" si="13"/>
        <v>100</v>
      </c>
    </row>
    <row r="8" spans="1:58" ht="15.75" x14ac:dyDescent="0.25">
      <c r="A8" s="53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v>2498.6536446300006</v>
      </c>
      <c r="I8" s="30">
        <f t="shared" si="5"/>
        <v>2.7078579634130135</v>
      </c>
      <c r="J8" s="15">
        <f t="shared" si="6"/>
        <v>56.887797805903652</v>
      </c>
      <c r="K8" s="12">
        <v>265.10493272000002</v>
      </c>
      <c r="L8" s="13">
        <v>274.88003273999993</v>
      </c>
      <c r="M8" s="14">
        <v>307.85639917000003</v>
      </c>
      <c r="N8" s="14">
        <v>285.13045838999994</v>
      </c>
      <c r="O8" s="30">
        <v>320.31919418000001</v>
      </c>
      <c r="P8" s="30">
        <v>242.94454277999998</v>
      </c>
      <c r="Q8" s="30">
        <f t="shared" si="0"/>
        <v>-24.155483906631009</v>
      </c>
      <c r="R8" s="15">
        <f t="shared" si="7"/>
        <v>5.5312108012324748</v>
      </c>
      <c r="S8" s="12">
        <v>851.05640440999969</v>
      </c>
      <c r="T8" s="13">
        <v>814.02388840000037</v>
      </c>
      <c r="U8" s="14">
        <v>933.41803017999996</v>
      </c>
      <c r="V8" s="14">
        <v>909.24628300999996</v>
      </c>
      <c r="W8" s="30">
        <v>1168.2058403300002</v>
      </c>
      <c r="X8" s="30">
        <v>1148.51921793</v>
      </c>
      <c r="Y8" s="30">
        <f t="shared" si="1"/>
        <v>-1.6852015047655551</v>
      </c>
      <c r="Z8" s="15">
        <f t="shared" si="8"/>
        <v>26.148773835147317</v>
      </c>
      <c r="AA8" s="12">
        <v>156.74505228999996</v>
      </c>
      <c r="AB8" s="13">
        <v>129.49343345</v>
      </c>
      <c r="AC8" s="14">
        <v>129.97783919999998</v>
      </c>
      <c r="AD8" s="14">
        <v>135.45588333000001</v>
      </c>
      <c r="AE8" s="30">
        <v>134.48703347999998</v>
      </c>
      <c r="AF8" s="30">
        <v>140.64501894</v>
      </c>
      <c r="AG8" s="30">
        <f t="shared" si="2"/>
        <v>4.5788692788110277</v>
      </c>
      <c r="AH8" s="15">
        <f t="shared" si="9"/>
        <v>3.2021186357947546</v>
      </c>
      <c r="AI8" s="12">
        <v>-0.13463239999999999</v>
      </c>
      <c r="AJ8" s="13">
        <v>-0.77827556999999992</v>
      </c>
      <c r="AK8" s="14">
        <v>-2.2322160400000004</v>
      </c>
      <c r="AL8" s="14">
        <v>2.1472778199999993</v>
      </c>
      <c r="AM8" s="30">
        <v>3.3740382600000003</v>
      </c>
      <c r="AN8" s="30">
        <v>2.1464531999999998</v>
      </c>
      <c r="AO8" s="30">
        <f t="shared" si="3"/>
        <v>-36.383258439991742</v>
      </c>
      <c r="AP8" s="15">
        <f t="shared" si="10"/>
        <v>4.8869116335456098E-2</v>
      </c>
      <c r="AQ8" s="12">
        <v>365.66329355999994</v>
      </c>
      <c r="AR8" s="13">
        <v>340.17575325999996</v>
      </c>
      <c r="AS8" s="14">
        <v>402.57148697999992</v>
      </c>
      <c r="AT8" s="14">
        <v>350.98101703999993</v>
      </c>
      <c r="AU8" s="30">
        <v>261.7447123</v>
      </c>
      <c r="AV8" s="30">
        <v>359.33997201</v>
      </c>
      <c r="AW8" s="30">
        <f t="shared" si="4"/>
        <v>37.286430297831849</v>
      </c>
      <c r="AX8" s="15">
        <f t="shared" si="11"/>
        <v>8.1812298055863639</v>
      </c>
      <c r="AY8" s="12">
        <v>3701.6172979499997</v>
      </c>
      <c r="AZ8" s="13">
        <v>3667.1340394500003</v>
      </c>
      <c r="BA8" s="14">
        <v>3966.0726383499996</v>
      </c>
      <c r="BB8" s="14">
        <v>3950.9619557599999</v>
      </c>
      <c r="BC8" s="30">
        <v>4320.908304300001</v>
      </c>
      <c r="BD8" s="30">
        <v>4392.2488494899999</v>
      </c>
      <c r="BE8" s="30">
        <f t="shared" si="12"/>
        <v>1.6510543655602128</v>
      </c>
      <c r="BF8" s="15">
        <f t="shared" si="13"/>
        <v>100</v>
      </c>
    </row>
    <row r="9" spans="1:58" ht="15.75" x14ac:dyDescent="0.25">
      <c r="A9" s="53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v>2811.0624381500002</v>
      </c>
      <c r="I9" s="31">
        <f t="shared" si="5"/>
        <v>2.2150515061636913</v>
      </c>
      <c r="J9" s="19">
        <f t="shared" si="6"/>
        <v>59.227801468849087</v>
      </c>
      <c r="K9" s="16">
        <v>286.97838381000003</v>
      </c>
      <c r="L9" s="17">
        <v>308.39072013999998</v>
      </c>
      <c r="M9" s="18">
        <v>421.52214479999998</v>
      </c>
      <c r="N9" s="18">
        <v>347.38863569</v>
      </c>
      <c r="O9" s="31">
        <v>414.27038456000002</v>
      </c>
      <c r="P9" s="31">
        <v>295.7371473899999</v>
      </c>
      <c r="Q9" s="31">
        <f t="shared" si="0"/>
        <v>-28.612529784356962</v>
      </c>
      <c r="R9" s="19">
        <f t="shared" si="7"/>
        <v>6.231046601763178</v>
      </c>
      <c r="S9" s="16">
        <v>918.05853222999974</v>
      </c>
      <c r="T9" s="17">
        <v>1013.5367373599997</v>
      </c>
      <c r="U9" s="18">
        <v>1139.7892930600001</v>
      </c>
      <c r="V9" s="18">
        <v>1122.1964088200002</v>
      </c>
      <c r="W9" s="31">
        <v>1267.42432684</v>
      </c>
      <c r="X9" s="31">
        <v>1230.3723991499996</v>
      </c>
      <c r="Y9" s="31">
        <f t="shared" si="1"/>
        <v>-2.9234035441295312</v>
      </c>
      <c r="Z9" s="19">
        <f t="shared" si="8"/>
        <v>25.923384411754995</v>
      </c>
      <c r="AA9" s="16">
        <v>187.83023181999999</v>
      </c>
      <c r="AB9" s="17">
        <v>156.33396053000001</v>
      </c>
      <c r="AC9" s="18">
        <v>156.71947592999999</v>
      </c>
      <c r="AD9" s="18">
        <v>165.50616317999999</v>
      </c>
      <c r="AE9" s="31">
        <v>158.98177611</v>
      </c>
      <c r="AF9" s="31">
        <v>168.47285712999999</v>
      </c>
      <c r="AG9" s="31">
        <f t="shared" si="2"/>
        <v>5.9699175919591481</v>
      </c>
      <c r="AH9" s="19">
        <f t="shared" si="9"/>
        <v>3.5496461407496378</v>
      </c>
      <c r="AI9" s="16">
        <v>3.4785210000000011E-2</v>
      </c>
      <c r="AJ9" s="17">
        <v>-3.1446629999999975E-2</v>
      </c>
      <c r="AK9" s="18">
        <v>-0.25065534999999994</v>
      </c>
      <c r="AL9" s="18">
        <v>3.8269990199999997</v>
      </c>
      <c r="AM9" s="31">
        <v>4.9293018000000002</v>
      </c>
      <c r="AN9" s="31">
        <v>4.9508136</v>
      </c>
      <c r="AO9" s="31">
        <f t="shared" si="3"/>
        <v>0.43640663267970031</v>
      </c>
      <c r="AP9" s="19">
        <f t="shared" si="10"/>
        <v>0.10431138100335262</v>
      </c>
      <c r="AQ9" s="16">
        <v>158.14829014</v>
      </c>
      <c r="AR9" s="17">
        <v>157.49426059999999</v>
      </c>
      <c r="AS9" s="18">
        <v>175.70439081000001</v>
      </c>
      <c r="AT9" s="18">
        <v>200.99955286000005</v>
      </c>
      <c r="AU9" s="31">
        <v>217.53734476</v>
      </c>
      <c r="AV9" s="31">
        <v>235.59172353999998</v>
      </c>
      <c r="AW9" s="31">
        <f t="shared" si="4"/>
        <v>8.2994387928742217</v>
      </c>
      <c r="AX9" s="19">
        <f t="shared" si="11"/>
        <v>4.9638099958797586</v>
      </c>
      <c r="AY9" s="16">
        <v>3908.0579420600006</v>
      </c>
      <c r="AZ9" s="17">
        <v>4070.75061069</v>
      </c>
      <c r="BA9" s="18">
        <v>4417.8672308900004</v>
      </c>
      <c r="BB9" s="18">
        <v>4473.4881357000004</v>
      </c>
      <c r="BC9" s="31">
        <v>4813.2884372600001</v>
      </c>
      <c r="BD9" s="31">
        <v>4746.1873789599995</v>
      </c>
      <c r="BE9" s="31">
        <f t="shared" si="12"/>
        <v>-1.3940793113615779</v>
      </c>
      <c r="BF9" s="19">
        <f t="shared" si="13"/>
        <v>100</v>
      </c>
    </row>
    <row r="10" spans="1:58" ht="15.75" x14ac:dyDescent="0.25">
      <c r="A10" s="53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v>2661.4591454599999</v>
      </c>
      <c r="I10" s="30">
        <f t="shared" si="5"/>
        <v>2.0682321985739969</v>
      </c>
      <c r="J10" s="15">
        <f t="shared" si="6"/>
        <v>54.881020365811203</v>
      </c>
      <c r="K10" s="12">
        <v>277.36254958999996</v>
      </c>
      <c r="L10" s="13">
        <v>347.54760604000001</v>
      </c>
      <c r="M10" s="14">
        <v>439.39914329999993</v>
      </c>
      <c r="N10" s="14">
        <v>335.79503398000003</v>
      </c>
      <c r="O10" s="30">
        <v>347.13670318000004</v>
      </c>
      <c r="P10" s="30">
        <v>341.84412617999999</v>
      </c>
      <c r="Q10" s="30">
        <f t="shared" si="0"/>
        <v>-1.5246376863974831</v>
      </c>
      <c r="R10" s="15">
        <f t="shared" si="7"/>
        <v>7.0490484450306878</v>
      </c>
      <c r="S10" s="12">
        <v>1040.5367428199997</v>
      </c>
      <c r="T10" s="13">
        <v>1139.7031331800001</v>
      </c>
      <c r="U10" s="14">
        <v>1077.1368673699999</v>
      </c>
      <c r="V10" s="14">
        <v>1184.6216604699998</v>
      </c>
      <c r="W10" s="30">
        <v>1210.63567472</v>
      </c>
      <c r="X10" s="30">
        <v>1257.8609653500002</v>
      </c>
      <c r="Y10" s="30">
        <f t="shared" si="1"/>
        <v>3.9008672564454763</v>
      </c>
      <c r="Z10" s="15">
        <f t="shared" si="8"/>
        <v>25.937912056433564</v>
      </c>
      <c r="AA10" s="12">
        <v>179.93823924</v>
      </c>
      <c r="AB10" s="13">
        <v>152.67736163000001</v>
      </c>
      <c r="AC10" s="14">
        <v>151.54769407999999</v>
      </c>
      <c r="AD10" s="14">
        <v>154.15890067000001</v>
      </c>
      <c r="AE10" s="30">
        <v>151.43425131999999</v>
      </c>
      <c r="AF10" s="30">
        <v>157.53621822999997</v>
      </c>
      <c r="AG10" s="30">
        <f t="shared" si="2"/>
        <v>4.029449650136117</v>
      </c>
      <c r="AH10" s="15">
        <f t="shared" si="9"/>
        <v>3.2484993864293181</v>
      </c>
      <c r="AI10" s="12">
        <v>23.730529309999998</v>
      </c>
      <c r="AJ10" s="13">
        <v>29.52052553</v>
      </c>
      <c r="AK10" s="14">
        <v>33.515963620000001</v>
      </c>
      <c r="AL10" s="14">
        <v>11.38685752</v>
      </c>
      <c r="AM10" s="30">
        <v>13.787650060000001</v>
      </c>
      <c r="AN10" s="30">
        <v>27.177601979999999</v>
      </c>
      <c r="AO10" s="30">
        <f t="shared" si="3"/>
        <v>97.115548057360527</v>
      </c>
      <c r="AP10" s="15">
        <f t="shared" si="10"/>
        <v>0.56041984724905403</v>
      </c>
      <c r="AQ10" s="12">
        <v>172.56797447999998</v>
      </c>
      <c r="AR10" s="13">
        <v>167.97942637999998</v>
      </c>
      <c r="AS10" s="14">
        <v>181.68242923999998</v>
      </c>
      <c r="AT10" s="14">
        <v>213.33251288</v>
      </c>
      <c r="AU10" s="30">
        <v>217.81470708000001</v>
      </c>
      <c r="AV10" s="30">
        <v>403.62934576000004</v>
      </c>
      <c r="AW10" s="30">
        <f t="shared" si="4"/>
        <v>85.308582313384903</v>
      </c>
      <c r="AX10" s="15">
        <f t="shared" si="11"/>
        <v>8.3230998990461647</v>
      </c>
      <c r="AY10" s="12">
        <v>3983.9985515799999</v>
      </c>
      <c r="AZ10" s="13">
        <v>4202.02412792</v>
      </c>
      <c r="BA10" s="14">
        <v>4310.3341823299997</v>
      </c>
      <c r="BB10" s="14">
        <v>4361.2434834100004</v>
      </c>
      <c r="BC10" s="30">
        <v>4548.3383695299999</v>
      </c>
      <c r="BD10" s="30">
        <v>4849.50740296</v>
      </c>
      <c r="BE10" s="30">
        <f t="shared" si="12"/>
        <v>6.6215177711398203</v>
      </c>
      <c r="BF10" s="15">
        <f t="shared" si="13"/>
        <v>100</v>
      </c>
    </row>
    <row r="11" spans="1:58" ht="15.75" x14ac:dyDescent="0.25">
      <c r="A11" s="53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v>2375.8315732800002</v>
      </c>
      <c r="I11" s="31">
        <f t="shared" si="5"/>
        <v>3.3256546213223785</v>
      </c>
      <c r="J11" s="19">
        <f t="shared" si="6"/>
        <v>48.651160348812702</v>
      </c>
      <c r="K11" s="16">
        <v>230.46781250000006</v>
      </c>
      <c r="L11" s="17">
        <v>308.33278250000001</v>
      </c>
      <c r="M11" s="18">
        <v>407.64982293000003</v>
      </c>
      <c r="N11" s="18">
        <v>326.57848928999994</v>
      </c>
      <c r="O11" s="31">
        <v>362.56924943999991</v>
      </c>
      <c r="P11" s="31">
        <v>324.32257327000002</v>
      </c>
      <c r="Q11" s="31">
        <f t="shared" si="0"/>
        <v>-10.548792052572891</v>
      </c>
      <c r="R11" s="19">
        <f t="shared" si="7"/>
        <v>6.6413249551670788</v>
      </c>
      <c r="S11" s="16">
        <v>863.54591930000015</v>
      </c>
      <c r="T11" s="17">
        <v>801.06832261999989</v>
      </c>
      <c r="U11" s="18">
        <v>941.73693654999965</v>
      </c>
      <c r="V11" s="18">
        <v>1035.9540743799998</v>
      </c>
      <c r="W11" s="31">
        <v>1142.8186234800003</v>
      </c>
      <c r="X11" s="31">
        <v>1138.82058914</v>
      </c>
      <c r="Y11" s="31">
        <f t="shared" si="1"/>
        <v>-0.34983979590967856</v>
      </c>
      <c r="Z11" s="19">
        <f t="shared" si="8"/>
        <v>23.320231835411263</v>
      </c>
      <c r="AA11" s="16">
        <v>153.73927465</v>
      </c>
      <c r="AB11" s="17">
        <v>129.74204164</v>
      </c>
      <c r="AC11" s="18">
        <v>130.87164084</v>
      </c>
      <c r="AD11" s="18">
        <v>136.83398137</v>
      </c>
      <c r="AE11" s="31">
        <v>131.8636631</v>
      </c>
      <c r="AF11" s="31">
        <v>139.92054949000001</v>
      </c>
      <c r="AG11" s="31">
        <f t="shared" si="2"/>
        <v>6.1100125694900527</v>
      </c>
      <c r="AH11" s="19">
        <f t="shared" si="9"/>
        <v>2.8652271338973865</v>
      </c>
      <c r="AI11" s="16">
        <v>504.22551208000004</v>
      </c>
      <c r="AJ11" s="17">
        <v>594.18593152000005</v>
      </c>
      <c r="AK11" s="18">
        <v>605.40687576000005</v>
      </c>
      <c r="AL11" s="18">
        <v>607.9837718</v>
      </c>
      <c r="AM11" s="31">
        <v>649.74414929000011</v>
      </c>
      <c r="AN11" s="31">
        <v>723.72613214</v>
      </c>
      <c r="AO11" s="31">
        <f t="shared" si="3"/>
        <v>11.386325360658159</v>
      </c>
      <c r="AP11" s="19">
        <f t="shared" si="10"/>
        <v>14.820122983195795</v>
      </c>
      <c r="AQ11" s="16">
        <v>145.05228137999998</v>
      </c>
      <c r="AR11" s="17">
        <v>156.61161233000001</v>
      </c>
      <c r="AS11" s="18">
        <v>165.88354921000004</v>
      </c>
      <c r="AT11" s="18">
        <v>174.45166978999998</v>
      </c>
      <c r="AU11" s="31">
        <v>193.71951754</v>
      </c>
      <c r="AV11" s="31">
        <v>180.78024514000001</v>
      </c>
      <c r="AW11" s="31">
        <f t="shared" si="4"/>
        <v>-6.6793850017349126</v>
      </c>
      <c r="AX11" s="19">
        <f t="shared" si="11"/>
        <v>3.7019327435157652</v>
      </c>
      <c r="AY11" s="16">
        <v>3843.1974180200004</v>
      </c>
      <c r="AZ11" s="17">
        <v>4009.0591196499995</v>
      </c>
      <c r="BA11" s="18">
        <v>4353.5501992099998</v>
      </c>
      <c r="BB11" s="18">
        <v>4465.9536096100001</v>
      </c>
      <c r="BC11" s="31">
        <v>4780.0779138700009</v>
      </c>
      <c r="BD11" s="31">
        <v>4883.4016624600008</v>
      </c>
      <c r="BE11" s="31">
        <f t="shared" si="12"/>
        <v>2.1615494653380649</v>
      </c>
      <c r="BF11" s="19">
        <f t="shared" si="13"/>
        <v>100</v>
      </c>
    </row>
    <row r="12" spans="1:58" ht="15.75" x14ac:dyDescent="0.25">
      <c r="A12" s="53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>
        <v>2437.2634446299999</v>
      </c>
      <c r="I12" s="30">
        <f t="shared" si="5"/>
        <v>4.0388211794412916</v>
      </c>
      <c r="J12" s="15">
        <f t="shared" si="6"/>
        <v>54.037512201723615</v>
      </c>
      <c r="K12" s="21">
        <v>270.55970673000002</v>
      </c>
      <c r="L12" s="14">
        <v>380.50835506999994</v>
      </c>
      <c r="M12" s="14">
        <v>466.89418431000001</v>
      </c>
      <c r="N12" s="14">
        <v>9.040000480000117</v>
      </c>
      <c r="O12" s="30">
        <v>394.90535912000007</v>
      </c>
      <c r="P12" s="30">
        <v>460.19679188000003</v>
      </c>
      <c r="Q12" s="30">
        <f t="shared" si="0"/>
        <v>16.53343801296954</v>
      </c>
      <c r="R12" s="15">
        <f t="shared" si="7"/>
        <v>10.203201386046615</v>
      </c>
      <c r="S12" s="21">
        <v>892.06321844999991</v>
      </c>
      <c r="T12" s="14">
        <v>947.67377479999982</v>
      </c>
      <c r="U12" s="14">
        <v>1018.0670576299999</v>
      </c>
      <c r="V12" s="14">
        <v>1107.3735457899995</v>
      </c>
      <c r="W12" s="30">
        <v>1157.9806028199998</v>
      </c>
      <c r="X12" s="30">
        <v>1134.70318335</v>
      </c>
      <c r="Y12" s="30">
        <f t="shared" si="1"/>
        <v>-2.0101735221913839</v>
      </c>
      <c r="Z12" s="15">
        <f t="shared" si="8"/>
        <v>25.157943943527489</v>
      </c>
      <c r="AA12" s="21">
        <v>150.77175566</v>
      </c>
      <c r="AB12" s="14">
        <v>129.89319768999997</v>
      </c>
      <c r="AC12" s="14">
        <v>129.14522256000001</v>
      </c>
      <c r="AD12" s="14">
        <v>131.64390479000002</v>
      </c>
      <c r="AE12" s="30">
        <v>128.63138491000001</v>
      </c>
      <c r="AF12" s="30">
        <v>135.85946853000002</v>
      </c>
      <c r="AG12" s="30">
        <f t="shared" si="2"/>
        <v>5.619222419985066</v>
      </c>
      <c r="AH12" s="15">
        <f t="shared" si="9"/>
        <v>3.0121929184902174</v>
      </c>
      <c r="AI12" s="21">
        <v>47.426469580000003</v>
      </c>
      <c r="AJ12" s="14">
        <v>51.841095150000001</v>
      </c>
      <c r="AK12" s="14">
        <v>85.44128766</v>
      </c>
      <c r="AL12" s="14">
        <v>141.59135822000002</v>
      </c>
      <c r="AM12" s="30">
        <v>100.84428676999998</v>
      </c>
      <c r="AN12" s="30">
        <v>128.18468585000002</v>
      </c>
      <c r="AO12" s="30">
        <f t="shared" si="3"/>
        <v>27.111500270071321</v>
      </c>
      <c r="AP12" s="15">
        <f t="shared" si="10"/>
        <v>2.8420323379301475</v>
      </c>
      <c r="AQ12" s="21">
        <v>156.05649475000001</v>
      </c>
      <c r="AR12" s="14">
        <v>164.04382760999999</v>
      </c>
      <c r="AS12" s="14">
        <v>167.73613955000005</v>
      </c>
      <c r="AT12" s="14">
        <v>182.64154462000002</v>
      </c>
      <c r="AU12" s="30">
        <v>228.52324654000003</v>
      </c>
      <c r="AV12" s="30">
        <v>214.11006498</v>
      </c>
      <c r="AW12" s="30">
        <f t="shared" si="4"/>
        <v>-6.3070964456463665</v>
      </c>
      <c r="AX12" s="15">
        <f t="shared" si="11"/>
        <v>4.7471172122819167</v>
      </c>
      <c r="AY12" s="21">
        <v>3558.5538467799997</v>
      </c>
      <c r="AZ12" s="14">
        <v>3781.909866949999</v>
      </c>
      <c r="BA12" s="14">
        <v>4052.3288251200011</v>
      </c>
      <c r="BB12" s="14">
        <v>3783.4347849999995</v>
      </c>
      <c r="BC12" s="30">
        <v>4353.532958060001</v>
      </c>
      <c r="BD12" s="30">
        <v>4510.3176392200003</v>
      </c>
      <c r="BE12" s="30">
        <f t="shared" si="12"/>
        <v>3.6013206439549936</v>
      </c>
      <c r="BF12" s="15">
        <f t="shared" si="13"/>
        <v>100</v>
      </c>
    </row>
    <row r="13" spans="1:58" ht="15.75" x14ac:dyDescent="0.25">
      <c r="A13" s="53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/>
      <c r="I13" s="31" t="str">
        <f t="shared" si="5"/>
        <v/>
      </c>
      <c r="J13" s="19" t="str">
        <f t="shared" si="6"/>
        <v/>
      </c>
      <c r="K13" s="23">
        <v>249.96780604999998</v>
      </c>
      <c r="L13" s="18">
        <v>432.89115202000005</v>
      </c>
      <c r="M13" s="18">
        <v>511.43790113</v>
      </c>
      <c r="N13" s="18">
        <v>554.29578275000006</v>
      </c>
      <c r="O13" s="31">
        <v>524.99259691999998</v>
      </c>
      <c r="P13" s="31"/>
      <c r="Q13" s="31" t="str">
        <f t="shared" si="0"/>
        <v/>
      </c>
      <c r="R13" s="19" t="str">
        <f t="shared" si="7"/>
        <v/>
      </c>
      <c r="S13" s="23">
        <v>1046.3860157599997</v>
      </c>
      <c r="T13" s="18">
        <v>981.4305812900003</v>
      </c>
      <c r="U13" s="18">
        <v>1094.6612712699998</v>
      </c>
      <c r="V13" s="18">
        <v>1159.2138049399998</v>
      </c>
      <c r="W13" s="31">
        <v>1185.5436399800001</v>
      </c>
      <c r="X13" s="31"/>
      <c r="Y13" s="31" t="str">
        <f t="shared" si="1"/>
        <v/>
      </c>
      <c r="Z13" s="19" t="str">
        <f t="shared" si="8"/>
        <v/>
      </c>
      <c r="AA13" s="23">
        <v>151.85766279000001</v>
      </c>
      <c r="AB13" s="18">
        <v>129.86218541000017</v>
      </c>
      <c r="AC13" s="18">
        <v>126.84002423</v>
      </c>
      <c r="AD13" s="18">
        <v>131.80082012</v>
      </c>
      <c r="AE13" s="31">
        <v>127.55969578000001</v>
      </c>
      <c r="AF13" s="31"/>
      <c r="AG13" s="31" t="str">
        <f t="shared" si="2"/>
        <v/>
      </c>
      <c r="AH13" s="19" t="str">
        <f t="shared" si="9"/>
        <v/>
      </c>
      <c r="AI13" s="23">
        <v>391.20873415</v>
      </c>
      <c r="AJ13" s="18">
        <v>487.59174316999997</v>
      </c>
      <c r="AK13" s="18">
        <v>471.13344045999997</v>
      </c>
      <c r="AL13" s="18">
        <v>476.61745688999997</v>
      </c>
      <c r="AM13" s="31">
        <v>539.2836765699999</v>
      </c>
      <c r="AN13" s="31"/>
      <c r="AO13" s="31" t="str">
        <f t="shared" si="3"/>
        <v/>
      </c>
      <c r="AP13" s="19" t="str">
        <f t="shared" si="10"/>
        <v/>
      </c>
      <c r="AQ13" s="23">
        <v>157.23784868999999</v>
      </c>
      <c r="AR13" s="18">
        <v>174.67753802000001</v>
      </c>
      <c r="AS13" s="18">
        <v>180.44974112</v>
      </c>
      <c r="AT13" s="18">
        <v>211.38658656000001</v>
      </c>
      <c r="AU13" s="31">
        <v>216.4972616</v>
      </c>
      <c r="AV13" s="31"/>
      <c r="AW13" s="31" t="str">
        <f t="shared" si="4"/>
        <v/>
      </c>
      <c r="AX13" s="19" t="str">
        <f t="shared" si="11"/>
        <v/>
      </c>
      <c r="AY13" s="23">
        <v>3964.4558153300004</v>
      </c>
      <c r="AZ13" s="18">
        <v>4269.9104551</v>
      </c>
      <c r="BA13" s="18">
        <v>4491.2748678700009</v>
      </c>
      <c r="BB13" s="18">
        <v>4716.7440478299995</v>
      </c>
      <c r="BC13" s="31">
        <v>4864.1838075799997</v>
      </c>
      <c r="BD13" s="31"/>
      <c r="BE13" s="31" t="str">
        <f t="shared" si="12"/>
        <v/>
      </c>
      <c r="BF13" s="19" t="str">
        <f t="shared" si="13"/>
        <v/>
      </c>
    </row>
    <row r="14" spans="1:58" ht="15.75" x14ac:dyDescent="0.25">
      <c r="A14" s="53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/>
      <c r="I14" s="32" t="str">
        <f t="shared" si="5"/>
        <v/>
      </c>
      <c r="J14" s="27" t="str">
        <f t="shared" si="6"/>
        <v/>
      </c>
      <c r="K14" s="25">
        <v>-92.535590549999938</v>
      </c>
      <c r="L14" s="26">
        <v>196.92416105000001</v>
      </c>
      <c r="M14" s="26">
        <v>169.14142618000005</v>
      </c>
      <c r="N14" s="26">
        <v>155.43998071999999</v>
      </c>
      <c r="O14" s="32">
        <v>167.69282527000001</v>
      </c>
      <c r="P14" s="32"/>
      <c r="Q14" s="32" t="str">
        <f t="shared" si="0"/>
        <v/>
      </c>
      <c r="R14" s="27" t="str">
        <f t="shared" si="7"/>
        <v/>
      </c>
      <c r="S14" s="25">
        <v>914.34766905000004</v>
      </c>
      <c r="T14" s="26">
        <v>991.04949783999996</v>
      </c>
      <c r="U14" s="26">
        <v>989.3249347499999</v>
      </c>
      <c r="V14" s="26">
        <v>1156.4528391700001</v>
      </c>
      <c r="W14" s="32">
        <v>1284.09482845</v>
      </c>
      <c r="X14" s="32"/>
      <c r="Y14" s="32" t="str">
        <f t="shared" si="1"/>
        <v/>
      </c>
      <c r="Z14" s="27" t="str">
        <f t="shared" si="8"/>
        <v/>
      </c>
      <c r="AA14" s="25">
        <v>150.81227026000002</v>
      </c>
      <c r="AB14" s="26">
        <v>127.85038416</v>
      </c>
      <c r="AC14" s="26">
        <v>126.60841896000001</v>
      </c>
      <c r="AD14" s="26">
        <v>130.85115021000001</v>
      </c>
      <c r="AE14" s="32">
        <v>127.27581484999999</v>
      </c>
      <c r="AF14" s="32"/>
      <c r="AG14" s="32" t="str">
        <f t="shared" si="2"/>
        <v/>
      </c>
      <c r="AH14" s="27" t="str">
        <f t="shared" si="9"/>
        <v/>
      </c>
      <c r="AI14" s="25">
        <v>6.0242976299999995</v>
      </c>
      <c r="AJ14" s="26">
        <v>6.9507574100000005</v>
      </c>
      <c r="AK14" s="26">
        <v>7.7915899899999994</v>
      </c>
      <c r="AL14" s="26">
        <v>16.100912760000003</v>
      </c>
      <c r="AM14" s="32">
        <v>19.805127070000005</v>
      </c>
      <c r="AN14" s="32"/>
      <c r="AO14" s="32" t="str">
        <f t="shared" si="3"/>
        <v/>
      </c>
      <c r="AP14" s="27" t="str">
        <f t="shared" si="10"/>
        <v/>
      </c>
      <c r="AQ14" s="25">
        <v>186.62948186999995</v>
      </c>
      <c r="AR14" s="26">
        <v>201.52886532000002</v>
      </c>
      <c r="AS14" s="26">
        <v>209.64254773999997</v>
      </c>
      <c r="AT14" s="26">
        <v>243.41191040000001</v>
      </c>
      <c r="AU14" s="32">
        <v>212.27081166000002</v>
      </c>
      <c r="AV14" s="32"/>
      <c r="AW14" s="32" t="str">
        <f t="shared" si="4"/>
        <v/>
      </c>
      <c r="AX14" s="27" t="str">
        <f t="shared" si="11"/>
        <v/>
      </c>
      <c r="AY14" s="25">
        <v>1461.6320458200007</v>
      </c>
      <c r="AZ14" s="26">
        <v>1872.2309591899993</v>
      </c>
      <c r="BA14" s="26">
        <v>1978.9931806600007</v>
      </c>
      <c r="BB14" s="26">
        <v>2124.1139399599997</v>
      </c>
      <c r="BC14" s="32">
        <v>2277.1788222600003</v>
      </c>
      <c r="BD14" s="32"/>
      <c r="BE14" s="32" t="str">
        <f t="shared" si="12"/>
        <v/>
      </c>
      <c r="BF14" s="27" t="str">
        <f t="shared" si="13"/>
        <v/>
      </c>
    </row>
    <row r="15" spans="1:58" s="4" customFormat="1" ht="15.75" x14ac:dyDescent="0.25">
      <c r="A15" s="43"/>
      <c r="B15" s="38" t="s">
        <v>27</v>
      </c>
      <c r="C15" s="39">
        <f>SUM(C3:C12)</f>
        <v>22145.467761620002</v>
      </c>
      <c r="D15" s="39">
        <f t="shared" ref="D15:H15" si="14">SUM(D3:D12)</f>
        <v>22061.142885530004</v>
      </c>
      <c r="E15" s="39">
        <f t="shared" si="14"/>
        <v>23017.33682248</v>
      </c>
      <c r="F15" s="39">
        <f t="shared" si="14"/>
        <v>23995.277900660003</v>
      </c>
      <c r="G15" s="39">
        <f t="shared" si="14"/>
        <v>24922.53745544</v>
      </c>
      <c r="H15" s="39">
        <f t="shared" si="14"/>
        <v>25906.544000559999</v>
      </c>
      <c r="I15" s="41">
        <f t="shared" si="5"/>
        <v>3.9482598707268211</v>
      </c>
      <c r="J15" s="40">
        <f t="shared" si="6"/>
        <v>55.445559425667213</v>
      </c>
      <c r="K15" s="39">
        <f>SUM(K3:K12)</f>
        <v>3334.5406502199999</v>
      </c>
      <c r="L15" s="39">
        <f t="shared" ref="L15:P15" si="15">SUM(L3:L12)</f>
        <v>3941.0019460799995</v>
      </c>
      <c r="M15" s="39">
        <f t="shared" si="15"/>
        <v>4502.4605196000002</v>
      </c>
      <c r="N15" s="39">
        <f t="shared" si="15"/>
        <v>3500.6881831200008</v>
      </c>
      <c r="O15" s="39">
        <f t="shared" si="15"/>
        <v>4077.6667562400003</v>
      </c>
      <c r="P15" s="39">
        <f t="shared" si="15"/>
        <v>3559.4536744799998</v>
      </c>
      <c r="Q15" s="41">
        <f t="shared" si="0"/>
        <v>-12.708568716827722</v>
      </c>
      <c r="R15" s="40">
        <f t="shared" si="7"/>
        <v>7.6179941341085202</v>
      </c>
      <c r="S15" s="39">
        <f>SUM(S3:S12)</f>
        <v>8738.887403849998</v>
      </c>
      <c r="T15" s="39">
        <f t="shared" ref="T15:X15" si="16">SUM(T3:T12)</f>
        <v>9062.3257454499999</v>
      </c>
      <c r="U15" s="39">
        <f t="shared" si="16"/>
        <v>10039.496922929999</v>
      </c>
      <c r="V15" s="39">
        <f t="shared" si="16"/>
        <v>10680.9212248</v>
      </c>
      <c r="W15" s="39">
        <f t="shared" si="16"/>
        <v>11558.263706100002</v>
      </c>
      <c r="X15" s="39">
        <f t="shared" si="16"/>
        <v>11700.06669759</v>
      </c>
      <c r="Y15" s="41">
        <f t="shared" si="1"/>
        <v>1.2268537480690973</v>
      </c>
      <c r="Z15" s="40">
        <f t="shared" si="8"/>
        <v>25.040651634254012</v>
      </c>
      <c r="AA15" s="39">
        <f>SUM(AA3:AA12)</f>
        <v>1792.4816112300002</v>
      </c>
      <c r="AB15" s="39">
        <f t="shared" ref="AB15:AF15" si="17">SUM(AB3:AB12)</f>
        <v>1356.1719640699998</v>
      </c>
      <c r="AC15" s="39">
        <f t="shared" si="17"/>
        <v>1339.0627025599999</v>
      </c>
      <c r="AD15" s="39">
        <f t="shared" si="17"/>
        <v>1393.49005076</v>
      </c>
      <c r="AE15" s="39">
        <f t="shared" si="17"/>
        <v>1360.3527119799999</v>
      </c>
      <c r="AF15" s="39">
        <f t="shared" si="17"/>
        <v>1419.3542811999998</v>
      </c>
      <c r="AG15" s="41">
        <f t="shared" si="2"/>
        <v>4.3372258312421712</v>
      </c>
      <c r="AH15" s="40">
        <f t="shared" si="9"/>
        <v>3.0377225207132468</v>
      </c>
      <c r="AI15" s="39">
        <f>SUM(AI3:AI12)</f>
        <v>577.15434052000001</v>
      </c>
      <c r="AJ15" s="39">
        <f t="shared" ref="AJ15:AN15" si="18">SUM(AJ3:AJ12)</f>
        <v>675.79182757000001</v>
      </c>
      <c r="AK15" s="39">
        <f t="shared" si="18"/>
        <v>720.36909280999998</v>
      </c>
      <c r="AL15" s="39">
        <f t="shared" si="18"/>
        <v>784.92191221000007</v>
      </c>
      <c r="AM15" s="39">
        <f t="shared" si="18"/>
        <v>794.32136582999999</v>
      </c>
      <c r="AN15" s="39">
        <f t="shared" si="18"/>
        <v>905.64055997000003</v>
      </c>
      <c r="AO15" s="41">
        <f t="shared" si="3"/>
        <v>14.014377420614982</v>
      </c>
      <c r="AP15" s="40">
        <f t="shared" si="10"/>
        <v>1.9382649991842114</v>
      </c>
      <c r="AQ15" s="39">
        <f>SUM(AQ3:AQ12)</f>
        <v>2429.17101512</v>
      </c>
      <c r="AR15" s="39">
        <f t="shared" ref="AR15:AV15" si="19">SUM(AR3:AR12)</f>
        <v>2145.94324289</v>
      </c>
      <c r="AS15" s="39">
        <f t="shared" si="19"/>
        <v>2404.0052464000005</v>
      </c>
      <c r="AT15" s="39">
        <f t="shared" si="19"/>
        <v>2566.0767483399995</v>
      </c>
      <c r="AU15" s="39">
        <f t="shared" si="19"/>
        <v>2826.9738668800001</v>
      </c>
      <c r="AV15" s="39">
        <f t="shared" si="19"/>
        <v>3233.2308265799993</v>
      </c>
      <c r="AW15" s="41">
        <f t="shared" si="4"/>
        <v>14.370736300734405</v>
      </c>
      <c r="AX15" s="40">
        <f t="shared" si="11"/>
        <v>6.9198072860727917</v>
      </c>
      <c r="AY15" s="39">
        <f>SUM(AY3:AY12)</f>
        <v>39017.702782559994</v>
      </c>
      <c r="AZ15" s="39">
        <f t="shared" ref="AZ15:BD15" si="20">SUM(AZ3:AZ12)</f>
        <v>39242.377611590004</v>
      </c>
      <c r="BA15" s="39">
        <f t="shared" si="20"/>
        <v>42022.731306779999</v>
      </c>
      <c r="BB15" s="39">
        <f t="shared" si="20"/>
        <v>42921.376019890005</v>
      </c>
      <c r="BC15" s="39">
        <f t="shared" si="20"/>
        <v>45540.115862470004</v>
      </c>
      <c r="BD15" s="39">
        <f t="shared" si="20"/>
        <v>46724.290040380001</v>
      </c>
      <c r="BE15" s="41">
        <f t="shared" ref="BE15" si="21">IF(BD15=0,"",IF(BC15&lt;0,(BD15-BC15)/-BC15*100,(BD15-BC15)/BC15*100))</f>
        <v>2.6002880218534656</v>
      </c>
      <c r="BF15" s="40">
        <f t="shared" ref="BF15" si="22">IF(OR($BD15="",BD15=""),"",BD15/$BD15*100)</f>
        <v>100</v>
      </c>
    </row>
    <row r="16" spans="1:58" ht="15.75" x14ac:dyDescent="0.25">
      <c r="A16" s="2"/>
      <c r="B16" s="44" t="s">
        <v>20</v>
      </c>
      <c r="C16" s="45">
        <f t="shared" ref="C16:H16" si="23">SUM(C3:C14)</f>
        <v>24409.61942707</v>
      </c>
      <c r="D16" s="46">
        <f t="shared" si="23"/>
        <v>24472.527434130003</v>
      </c>
      <c r="E16" s="47">
        <f t="shared" si="23"/>
        <v>25600.573575180002</v>
      </c>
      <c r="F16" s="46">
        <f t="shared" si="23"/>
        <v>26600.564643930004</v>
      </c>
      <c r="G16" s="46">
        <f t="shared" si="23"/>
        <v>27658.883807130002</v>
      </c>
      <c r="H16" s="46">
        <f t="shared" si="23"/>
        <v>25906.544000559999</v>
      </c>
      <c r="I16" s="48">
        <f t="shared" si="5"/>
        <v>-6.3355405763636714</v>
      </c>
      <c r="J16" s="49">
        <f t="shared" si="6"/>
        <v>55.445559425667213</v>
      </c>
      <c r="K16" s="45">
        <f t="shared" ref="K16:P16" si="24">SUM(K3:K14)</f>
        <v>3491.9728657199998</v>
      </c>
      <c r="L16" s="46">
        <f t="shared" si="24"/>
        <v>4570.8172591499997</v>
      </c>
      <c r="M16" s="47">
        <f t="shared" si="24"/>
        <v>5183.0398469100001</v>
      </c>
      <c r="N16" s="46">
        <f t="shared" si="24"/>
        <v>4210.4239465900009</v>
      </c>
      <c r="O16" s="46">
        <f t="shared" si="24"/>
        <v>4770.3521784300001</v>
      </c>
      <c r="P16" s="46">
        <f t="shared" si="24"/>
        <v>3559.4536744799998</v>
      </c>
      <c r="Q16" s="48">
        <f t="shared" si="0"/>
        <v>-25.383838732605412</v>
      </c>
      <c r="R16" s="49">
        <f t="shared" si="7"/>
        <v>7.6179941341085202</v>
      </c>
      <c r="S16" s="45">
        <f t="shared" ref="S16:X16" si="25">SUM(S3:S14)</f>
        <v>10699.621088659997</v>
      </c>
      <c r="T16" s="46">
        <f t="shared" si="25"/>
        <v>11034.80582458</v>
      </c>
      <c r="U16" s="47">
        <f t="shared" si="25"/>
        <v>12123.483128949998</v>
      </c>
      <c r="V16" s="46">
        <f t="shared" si="25"/>
        <v>12996.587868910001</v>
      </c>
      <c r="W16" s="46">
        <f t="shared" si="25"/>
        <v>14027.902174530002</v>
      </c>
      <c r="X16" s="46">
        <f t="shared" si="25"/>
        <v>11700.06669759</v>
      </c>
      <c r="Y16" s="48">
        <f t="shared" si="1"/>
        <v>-16.594323570109971</v>
      </c>
      <c r="Z16" s="49">
        <f t="shared" si="8"/>
        <v>25.040651634254012</v>
      </c>
      <c r="AA16" s="45">
        <f t="shared" ref="AA16:AF16" si="26">SUM(AA3:AA14)</f>
        <v>2095.1515442800001</v>
      </c>
      <c r="AB16" s="46">
        <f t="shared" si="26"/>
        <v>1613.88453364</v>
      </c>
      <c r="AC16" s="47">
        <f t="shared" si="26"/>
        <v>1592.51114575</v>
      </c>
      <c r="AD16" s="46">
        <f t="shared" si="26"/>
        <v>1656.1420210900001</v>
      </c>
      <c r="AE16" s="46">
        <f t="shared" si="26"/>
        <v>1615.1882226099999</v>
      </c>
      <c r="AF16" s="46">
        <f t="shared" si="26"/>
        <v>1419.3542811999998</v>
      </c>
      <c r="AG16" s="48">
        <f t="shared" si="2"/>
        <v>-12.124527573235392</v>
      </c>
      <c r="AH16" s="49">
        <f t="shared" si="9"/>
        <v>3.0377225207132468</v>
      </c>
      <c r="AI16" s="45">
        <f t="shared" ref="AI16:AN16" si="27">SUM(AI3:AI14)</f>
        <v>974.38737230000004</v>
      </c>
      <c r="AJ16" s="46">
        <f t="shared" si="27"/>
        <v>1170.3343281499999</v>
      </c>
      <c r="AK16" s="47">
        <f t="shared" si="27"/>
        <v>1199.2941232599999</v>
      </c>
      <c r="AL16" s="46">
        <f t="shared" si="27"/>
        <v>1277.64028186</v>
      </c>
      <c r="AM16" s="46">
        <f t="shared" si="27"/>
        <v>1353.41016947</v>
      </c>
      <c r="AN16" s="46">
        <f t="shared" si="27"/>
        <v>905.64055997000003</v>
      </c>
      <c r="AO16" s="48">
        <f t="shared" si="3"/>
        <v>-33.084545956629547</v>
      </c>
      <c r="AP16" s="49">
        <f t="shared" si="10"/>
        <v>1.9382649991842114</v>
      </c>
      <c r="AQ16" s="45">
        <f t="shared" ref="AQ16:AV16" si="28">SUM(AQ3:AQ14)</f>
        <v>2773.03834568</v>
      </c>
      <c r="AR16" s="46">
        <f t="shared" si="28"/>
        <v>2522.1496462300001</v>
      </c>
      <c r="AS16" s="47">
        <f t="shared" si="28"/>
        <v>2794.0975352600003</v>
      </c>
      <c r="AT16" s="46">
        <f t="shared" si="28"/>
        <v>3020.8752452999997</v>
      </c>
      <c r="AU16" s="46">
        <f t="shared" si="28"/>
        <v>3255.7419401400002</v>
      </c>
      <c r="AV16" s="46">
        <f t="shared" si="28"/>
        <v>3233.2308265799993</v>
      </c>
      <c r="AW16" s="48">
        <f t="shared" si="4"/>
        <v>-0.69142806690117831</v>
      </c>
      <c r="AX16" s="49">
        <f t="shared" si="11"/>
        <v>6.9198072860727917</v>
      </c>
      <c r="AY16" s="45">
        <f t="shared" ref="AY16:BD16" si="29">SUM(AY3:AY14)</f>
        <v>44443.790643709995</v>
      </c>
      <c r="AZ16" s="46">
        <f t="shared" si="29"/>
        <v>45384.519025879999</v>
      </c>
      <c r="BA16" s="47">
        <f t="shared" si="29"/>
        <v>48492.999355309999</v>
      </c>
      <c r="BB16" s="46">
        <f t="shared" si="29"/>
        <v>49762.234007680003</v>
      </c>
      <c r="BC16" s="46">
        <f t="shared" si="29"/>
        <v>52681.478492310001</v>
      </c>
      <c r="BD16" s="46">
        <f t="shared" si="29"/>
        <v>46724.290040380001</v>
      </c>
      <c r="BE16" s="48">
        <f t="shared" si="12"/>
        <v>-11.307937101270953</v>
      </c>
      <c r="BF16" s="49">
        <f t="shared" si="13"/>
        <v>100</v>
      </c>
    </row>
    <row r="17" spans="1:27" ht="12.75" customHeight="1" x14ac:dyDescent="0.2">
      <c r="A17" s="1"/>
      <c r="B17" s="6" t="s">
        <v>21</v>
      </c>
      <c r="C17" s="5"/>
      <c r="D17" s="5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Y17" s="1"/>
      <c r="Z17" s="1"/>
      <c r="AA17" s="1"/>
    </row>
    <row r="18" spans="1:27" ht="12.75" customHeight="1" x14ac:dyDescent="0.2">
      <c r="B18" s="6" t="s">
        <v>26</v>
      </c>
    </row>
    <row r="19" spans="1:27" x14ac:dyDescent="0.2">
      <c r="B19" s="6" t="s">
        <v>23</v>
      </c>
    </row>
    <row r="20" spans="1:27" s="4" customFormat="1" x14ac:dyDescent="0.2">
      <c r="B20" s="42" t="s">
        <v>24</v>
      </c>
    </row>
    <row r="21" spans="1:27" s="4" customFormat="1" x14ac:dyDescent="0.2"/>
  </sheetData>
  <mergeCells count="9">
    <mergeCell ref="AA1:AH1"/>
    <mergeCell ref="AI1:AP1"/>
    <mergeCell ref="AQ1:AX1"/>
    <mergeCell ref="AY1:BF1"/>
    <mergeCell ref="A3:A14"/>
    <mergeCell ref="A1:B2"/>
    <mergeCell ref="C1:J1"/>
    <mergeCell ref="K1:R1"/>
    <mergeCell ref="S1:Z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workbookViewId="0">
      <selection activeCell="P8" sqref="P8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Taulukko</vt:lpstr>
      <vt:lpstr>Kuvaajat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2014-05-15T06:37:03Z</cp:lastPrinted>
  <dcterms:created xsi:type="dcterms:W3CDTF">2012-10-02T11:00:27Z</dcterms:created>
  <dcterms:modified xsi:type="dcterms:W3CDTF">2014-11-06T08:50:56Z</dcterms:modified>
</cp:coreProperties>
</file>